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25" windowWidth="14805" windowHeight="7890"/>
  </bookViews>
  <sheets>
    <sheet name="Projects overview" sheetId="10" r:id="rId1"/>
    <sheet name="Graphic" sheetId="7" r:id="rId2"/>
    <sheet name="Work in PG" sheetId="3" r:id="rId3"/>
  </sheets>
  <calcPr calcId="145621" concurrentCalc="0"/>
</workbook>
</file>

<file path=xl/calcChain.xml><?xml version="1.0" encoding="utf-8"?>
<calcChain xmlns="http://schemas.openxmlformats.org/spreadsheetml/2006/main">
  <c r="S12" i="10" l="1"/>
  <c r="F10" i="10"/>
  <c r="F9" i="10"/>
  <c r="F8" i="10"/>
  <c r="D12" i="10"/>
  <c r="D9" i="10"/>
  <c r="Y13" i="10"/>
  <c r="Z12" i="10"/>
  <c r="V13" i="10"/>
  <c r="T13" i="10"/>
  <c r="Q13" i="10"/>
  <c r="O13" i="10"/>
  <c r="L13" i="10"/>
  <c r="J13" i="10"/>
  <c r="G13" i="10"/>
  <c r="E13" i="10"/>
  <c r="F12" i="10"/>
  <c r="B13" i="10"/>
  <c r="AA12" i="10"/>
  <c r="X12" i="10"/>
  <c r="U12" i="10"/>
  <c r="K12" i="10"/>
  <c r="AA10" i="10"/>
  <c r="Z10" i="10"/>
  <c r="X10" i="10"/>
  <c r="U10" i="10"/>
  <c r="S10" i="10"/>
  <c r="P10" i="10"/>
  <c r="N10" i="10"/>
  <c r="K10" i="10"/>
  <c r="I10" i="10"/>
  <c r="D10" i="10"/>
  <c r="AA9" i="10"/>
  <c r="Z9" i="10"/>
  <c r="X9" i="10"/>
  <c r="U9" i="10"/>
  <c r="S9" i="10"/>
  <c r="P9" i="10"/>
  <c r="N9" i="10"/>
  <c r="K9" i="10"/>
  <c r="I9" i="10"/>
  <c r="AA8" i="10"/>
  <c r="Z8" i="10"/>
  <c r="X8" i="10"/>
  <c r="U8" i="10"/>
  <c r="S8" i="10"/>
  <c r="P8" i="10"/>
  <c r="N8" i="10"/>
  <c r="K8" i="10"/>
  <c r="I8" i="10"/>
  <c r="D8" i="10"/>
  <c r="AA7" i="10"/>
  <c r="Z7" i="10"/>
  <c r="X7" i="10"/>
  <c r="X13" i="10"/>
  <c r="U7" i="10"/>
  <c r="S7" i="10"/>
  <c r="S13" i="10"/>
  <c r="P7" i="10"/>
  <c r="N7" i="10"/>
  <c r="N13" i="10"/>
  <c r="K7" i="10"/>
  <c r="I7" i="10"/>
  <c r="I13" i="10"/>
  <c r="V3" i="10"/>
  <c r="Q3" i="10"/>
  <c r="L3" i="10"/>
  <c r="G3" i="10"/>
  <c r="B3" i="10"/>
  <c r="D13" i="10"/>
  <c r="F7" i="10"/>
  <c r="AA13" i="10"/>
  <c r="AB13" i="10"/>
  <c r="AB8" i="10"/>
  <c r="AB7" i="10"/>
  <c r="AB10" i="10"/>
  <c r="AB12" i="10"/>
  <c r="AB9" i="10"/>
</calcChain>
</file>

<file path=xl/comments1.xml><?xml version="1.0" encoding="utf-8"?>
<comments xmlns="http://schemas.openxmlformats.org/spreadsheetml/2006/main">
  <authors>
    <author>Author</author>
  </authors>
  <commentList>
    <comment ref="B4" authorId="0">
      <text>
        <r>
          <rPr>
            <sz val="9"/>
            <color indexed="81"/>
            <rFont val="Tahoma"/>
            <family val="2"/>
          </rPr>
          <t>Description should be less than 550 chars. Watch the char counter for help.</t>
        </r>
      </text>
    </comment>
    <comment ref="G4" authorId="0">
      <text>
        <r>
          <rPr>
            <sz val="9"/>
            <color indexed="81"/>
            <rFont val="Tahoma"/>
            <family val="2"/>
          </rPr>
          <t>Description should be less than 550 chars. Watch the char counter for help.</t>
        </r>
      </text>
    </comment>
    <comment ref="L4" authorId="0">
      <text>
        <r>
          <rPr>
            <sz val="9"/>
            <color indexed="81"/>
            <rFont val="Tahoma"/>
            <family val="2"/>
          </rPr>
          <t xml:space="preserve">Description should be less than 550 chars. Watch the char counter for help.
</t>
        </r>
      </text>
    </comment>
    <comment ref="Q4" authorId="0">
      <text>
        <r>
          <rPr>
            <sz val="9"/>
            <color indexed="81"/>
            <rFont val="Tahoma"/>
            <family val="2"/>
          </rPr>
          <t>Description should be less than 550 chars. Watch the char counter for help.</t>
        </r>
      </text>
    </comment>
    <comment ref="V4" authorId="0">
      <text>
        <r>
          <rPr>
            <sz val="9"/>
            <color indexed="81"/>
            <rFont val="Tahoma"/>
            <family val="2"/>
          </rPr>
          <t xml:space="preserve">Description should be less than 550 chars. Watch the char counter for help.
</t>
        </r>
      </text>
    </comment>
    <comment ref="D6" authorId="0">
      <text>
        <r>
          <rPr>
            <b/>
            <sz val="9"/>
            <color indexed="81"/>
            <rFont val="Tahoma"/>
            <family val="2"/>
          </rPr>
          <t>Divide hours by hours/day</t>
        </r>
      </text>
    </comment>
    <comment ref="I6" authorId="0">
      <text>
        <r>
          <rPr>
            <b/>
            <sz val="9"/>
            <color indexed="81"/>
            <rFont val="Tahoma"/>
            <family val="2"/>
          </rPr>
          <t>Divide hours by hours/day</t>
        </r>
      </text>
    </comment>
    <comment ref="N6" authorId="0">
      <text>
        <r>
          <rPr>
            <b/>
            <sz val="9"/>
            <color indexed="81"/>
            <rFont val="Tahoma"/>
            <family val="2"/>
          </rPr>
          <t xml:space="preserve">Divide hours by hours/day
</t>
        </r>
        <r>
          <rPr>
            <sz val="9"/>
            <color indexed="81"/>
            <rFont val="Tahoma"/>
            <family val="2"/>
          </rPr>
          <t xml:space="preserve">
</t>
        </r>
      </text>
    </comment>
    <comment ref="T6" authorId="0">
      <text>
        <r>
          <rPr>
            <b/>
            <sz val="9"/>
            <color indexed="81"/>
            <rFont val="Tahoma"/>
            <family val="2"/>
          </rPr>
          <t>Divide hours by hours/day</t>
        </r>
      </text>
    </comment>
    <comment ref="Y6" authorId="0">
      <text>
        <r>
          <rPr>
            <b/>
            <sz val="9"/>
            <color indexed="81"/>
            <rFont val="Tahoma"/>
            <family val="2"/>
          </rPr>
          <t>Divide hours by hours/day</t>
        </r>
      </text>
    </comment>
    <comment ref="E9" authorId="0">
      <text>
        <r>
          <rPr>
            <b/>
            <sz val="9"/>
            <color indexed="81"/>
            <rFont val="Tahoma"/>
            <family val="2"/>
          </rPr>
          <t>Author:</t>
        </r>
        <r>
          <rPr>
            <sz val="9"/>
            <color indexed="81"/>
            <rFont val="Tahoma"/>
            <family val="2"/>
          </rPr>
          <t xml:space="preserve">
Execution at the same time that monitoring&amp;controlling</t>
        </r>
      </text>
    </comment>
    <comment ref="J9" authorId="0">
      <text>
        <r>
          <rPr>
            <b/>
            <sz val="9"/>
            <color indexed="81"/>
            <rFont val="Tahoma"/>
            <family val="2"/>
          </rPr>
          <t>Author:</t>
        </r>
        <r>
          <rPr>
            <sz val="9"/>
            <color indexed="81"/>
            <rFont val="Tahoma"/>
            <family val="2"/>
          </rPr>
          <t xml:space="preserve">
Execution at the same time that monitoring&amp;controlling</t>
        </r>
      </text>
    </comment>
    <comment ref="O9" authorId="0">
      <text>
        <r>
          <rPr>
            <b/>
            <sz val="9"/>
            <color indexed="81"/>
            <rFont val="Tahoma"/>
            <family val="2"/>
          </rPr>
          <t>Rebeca Calderon:</t>
        </r>
        <r>
          <rPr>
            <sz val="9"/>
            <color indexed="81"/>
            <rFont val="Tahoma"/>
            <family val="2"/>
          </rPr>
          <t xml:space="preserve">
Execution at the same time that monitoring&amp;controlling</t>
        </r>
      </text>
    </comment>
    <comment ref="T9" authorId="0">
      <text>
        <r>
          <rPr>
            <b/>
            <sz val="9"/>
            <color indexed="81"/>
            <rFont val="Tahoma"/>
            <family val="2"/>
          </rPr>
          <t>Author:</t>
        </r>
        <r>
          <rPr>
            <sz val="9"/>
            <color indexed="81"/>
            <rFont val="Tahoma"/>
            <family val="2"/>
          </rPr>
          <t xml:space="preserve">
Execution at the same time that monitoring&amp;controlling</t>
        </r>
      </text>
    </comment>
    <comment ref="Y9" authorId="0">
      <text>
        <r>
          <rPr>
            <b/>
            <sz val="9"/>
            <color indexed="81"/>
            <rFont val="Tahoma"/>
            <family val="2"/>
          </rPr>
          <t>Author:</t>
        </r>
        <r>
          <rPr>
            <sz val="9"/>
            <color indexed="81"/>
            <rFont val="Tahoma"/>
            <family val="2"/>
          </rPr>
          <t xml:space="preserve">
E + M&amp;C at the same time 75% vs 25%
</t>
        </r>
      </text>
    </comment>
    <comment ref="O10" authorId="0">
      <text>
        <r>
          <rPr>
            <b/>
            <sz val="9"/>
            <color indexed="81"/>
            <rFont val="Tahoma"/>
            <family val="2"/>
          </rPr>
          <t>Author:</t>
        </r>
        <r>
          <rPr>
            <sz val="9"/>
            <color indexed="81"/>
            <rFont val="Tahoma"/>
            <family val="2"/>
          </rPr>
          <t xml:space="preserve">
Execution at the same time that monitoring&amp;controlling</t>
        </r>
      </text>
    </comment>
  </commentList>
</comments>
</file>

<file path=xl/comments2.xml><?xml version="1.0" encoding="utf-8"?>
<comments xmlns="http://schemas.openxmlformats.org/spreadsheetml/2006/main">
  <authors>
    <author>Author</author>
  </authors>
  <commentList>
    <comment ref="E5" authorId="0">
      <text>
        <r>
          <rPr>
            <b/>
            <sz val="9"/>
            <color indexed="81"/>
            <rFont val="Tahoma"/>
            <family val="2"/>
          </rPr>
          <t>Author:</t>
        </r>
        <r>
          <rPr>
            <sz val="9"/>
            <color indexed="81"/>
            <rFont val="Tahoma"/>
            <family val="2"/>
          </rPr>
          <t xml:space="preserve">
</t>
        </r>
      </text>
    </comment>
    <comment ref="AP6" authorId="0">
      <text>
        <r>
          <rPr>
            <b/>
            <sz val="9"/>
            <color indexed="81"/>
            <rFont val="Tahoma"/>
            <family val="2"/>
          </rPr>
          <t>Author:</t>
        </r>
        <r>
          <rPr>
            <sz val="9"/>
            <color indexed="81"/>
            <rFont val="Tahoma"/>
            <family val="2"/>
          </rPr>
          <t xml:space="preserve">
</t>
        </r>
      </text>
    </comment>
    <comment ref="AS7" authorId="0">
      <text>
        <r>
          <rPr>
            <b/>
            <sz val="9"/>
            <color indexed="81"/>
            <rFont val="Tahoma"/>
            <family val="2"/>
          </rPr>
          <t>Author:</t>
        </r>
        <r>
          <rPr>
            <sz val="9"/>
            <color indexed="81"/>
            <rFont val="Tahoma"/>
            <family val="2"/>
          </rPr>
          <t xml:space="preserve">
</t>
        </r>
      </text>
    </comment>
    <comment ref="AZ8" authorId="0">
      <text>
        <r>
          <rPr>
            <b/>
            <sz val="9"/>
            <color indexed="81"/>
            <rFont val="Tahoma"/>
            <family val="2"/>
          </rPr>
          <t>Author:</t>
        </r>
        <r>
          <rPr>
            <sz val="9"/>
            <color indexed="81"/>
            <rFont val="Tahoma"/>
            <family val="2"/>
          </rPr>
          <t xml:space="preserve">
</t>
        </r>
      </text>
    </comment>
    <comment ref="BE9" authorId="0">
      <text>
        <r>
          <rPr>
            <b/>
            <sz val="9"/>
            <color indexed="81"/>
            <rFont val="Tahoma"/>
            <family val="2"/>
          </rPr>
          <t>Author:</t>
        </r>
        <r>
          <rPr>
            <sz val="9"/>
            <color indexed="81"/>
            <rFont val="Tahoma"/>
            <family val="2"/>
          </rPr>
          <t xml:space="preserve">
</t>
        </r>
      </text>
    </comment>
  </commentList>
</comments>
</file>

<file path=xl/sharedStrings.xml><?xml version="1.0" encoding="utf-8"?>
<sst xmlns="http://schemas.openxmlformats.org/spreadsheetml/2006/main" count="59" uniqueCount="35">
  <si>
    <t>days</t>
  </si>
  <si>
    <t>hrs</t>
  </si>
  <si>
    <t>TOTAL</t>
  </si>
  <si>
    <t>Initiating</t>
  </si>
  <si>
    <t>Planning</t>
  </si>
  <si>
    <t>Executing</t>
  </si>
  <si>
    <t>Closing</t>
  </si>
  <si>
    <t>Defining the project scope and obtaining approval from stakeholders. For example: Perform project assessment; define the high-level scope of the project; perform key stakeholder analysis; identify and document high-level risks, assumptions, and constraints; develop and obtain approval for the project charter.</t>
  </si>
  <si>
    <t>Preparing the project plan and developing the work breakdown structure (WBS). For example: Assess detailed project requirements, constraints, and assumptions with stakeholders; create the work breakdown structure; develop a project schedule; develop budget, human resource management, communication, procurement, quality management, change management, and risk management plans; present the project plan to the key stakeholders; conduct a kick-off meeting.</t>
  </si>
  <si>
    <t>Performing the work necessary to achieve the stated objectives of the project. For example: Obtain and manage project resources; execute the tasks as defined in the project plan; implement the quality management plan; implement approved changes according to the change management plan; implement approved actions by following the risk management plan; maximize team performance.</t>
  </si>
  <si>
    <t>Monitoring project progress, managing change and risk, and communicating project status. For example: Measure project performance using appropriate tools and techniques; manage changes to the project scope, schedule, and costs; ensure that project deliverables conform to the quality standards; update the risk register and risk response plan; assess corrective actions on the issue register; communicate project status to stakeholders.</t>
  </si>
  <si>
    <t>Finalizing all project activities, archiving documents, obtaining acceptance for deliverables, and communicating project closure. For example: Obtain final acceptance of the project deliverables; transfer the ownership of deliverables; obtain financial, legal, and administrative closure; distribute the final project report; collate lessons learned; archive project documents and materials; measure customer satisfaction.</t>
  </si>
  <si>
    <t>Monitoring &amp; Controlling</t>
  </si>
  <si>
    <t>% of total effort</t>
  </si>
  <si>
    <t>Execution</t>
  </si>
  <si>
    <r>
      <rPr>
        <b/>
        <sz val="11"/>
        <color theme="7" tint="-0.249977111117893"/>
        <rFont val="Calibri"/>
        <family val="2"/>
        <scheme val="minor"/>
      </rPr>
      <t xml:space="preserve">Note: </t>
    </r>
    <r>
      <rPr>
        <sz val="11"/>
        <color theme="7" tint="-0.249977111117893"/>
        <rFont val="Calibri"/>
        <family val="2"/>
        <scheme val="minor"/>
      </rPr>
      <t>Definitions as given in the PMP application site.</t>
    </r>
  </si>
  <si>
    <t>Controlling &amp; Monitoring</t>
  </si>
  <si>
    <t>%</t>
  </si>
  <si>
    <t>Characters</t>
  </si>
  <si>
    <t>Project Description</t>
  </si>
  <si>
    <t>Project Title</t>
  </si>
  <si>
    <t>Project Groups</t>
  </si>
  <si>
    <t>months</t>
  </si>
  <si>
    <t xml:space="preserve">Project-1: </t>
  </si>
  <si>
    <t xml:space="preserve">Project-2: </t>
  </si>
  <si>
    <t xml:space="preserve">Project-3: </t>
  </si>
  <si>
    <t xml:space="preserve">Project-4: </t>
  </si>
  <si>
    <t xml:space="preserve">Project-5: </t>
  </si>
  <si>
    <t>Note: This is made up data, to show as an example. But what you really need is the column marked in blue. Rest of the information is to help you arrive at realistic hrs. If you haven't done any work in any particular PG (say, you joined during Planning work and skipped Initiating PG), don't put any hrs. Do not show techniceal work if you may have done, in this sheet, show only project management related work. 
Copy-paste Project cells and verify formulas if you have more than 4 projects to show.</t>
  </si>
  <si>
    <t>Project1
520hours</t>
  </si>
  <si>
    <t>Project2
540 hours</t>
  </si>
  <si>
    <t>Project3
720 hours</t>
  </si>
  <si>
    <t>Project 3
750 hours</t>
  </si>
  <si>
    <t>Project 4
860 hours</t>
  </si>
  <si>
    <t>Note: Use this page to help you chalk out duration on a time scale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</si>
</sst>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mmmm\-yy;@"/>
    <numFmt numFmtId="165" formatCode="0.0"/>
    <numFmt numFmtId="166"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1"/>
      <color theme="7" tint="-0.249977111117893"/>
      <name val="Calibri"/>
      <family val="2"/>
      <scheme val="minor"/>
    </font>
    <font>
      <b/>
      <sz val="11"/>
      <color theme="7" tint="-0.249977111117893"/>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sz val="11"/>
      <name val="Calibri"/>
      <family val="2"/>
      <scheme val="minor"/>
    </font>
    <font>
      <b/>
      <sz val="10"/>
      <color rgb="FF0070C0"/>
      <name val="Calibri"/>
      <family val="2"/>
      <scheme val="minor"/>
    </font>
    <font>
      <sz val="11"/>
      <color rgb="FF0070C0"/>
      <name val="Calibri"/>
      <family val="2"/>
      <scheme val="minor"/>
    </font>
    <font>
      <b/>
      <sz val="11"/>
      <color rgb="FF0070C0"/>
      <name val="Calibri"/>
      <family val="2"/>
      <scheme val="minor"/>
    </font>
    <font>
      <sz val="11"/>
      <color theme="6" tint="-0.499984740745262"/>
      <name val="Calibri"/>
      <family val="2"/>
      <scheme val="minor"/>
    </font>
  </fonts>
  <fills count="9">
    <fill>
      <patternFill patternType="none"/>
    </fill>
    <fill>
      <patternFill patternType="gray125"/>
    </fill>
    <fill>
      <patternFill patternType="solid">
        <fgColor rgb="FF00B05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4" tint="0.79998168889431442"/>
        <bgColor indexed="64"/>
      </patternFill>
    </fill>
    <fill>
      <patternFill patternType="solid">
        <fgColor theme="0" tint="-0.249977111117893"/>
        <bgColor indexed="64"/>
      </patternFill>
    </fill>
    <fill>
      <patternFill patternType="lightGray"/>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style="thin">
        <color theme="1" tint="0.499984740745262"/>
      </top>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rgb="FF0070C0"/>
      </left>
      <right style="medium">
        <color rgb="FF0070C0"/>
      </right>
      <top style="thin">
        <color indexed="64"/>
      </top>
      <bottom style="thin">
        <color indexed="64"/>
      </bottom>
      <diagonal/>
    </border>
    <border>
      <left style="medium">
        <color rgb="FF0070C0"/>
      </left>
      <right style="medium">
        <color rgb="FF0070C0"/>
      </right>
      <top style="thin">
        <color indexed="64"/>
      </top>
      <bottom/>
      <diagonal/>
    </border>
    <border>
      <left style="medium">
        <color rgb="FF0070C0"/>
      </left>
      <right style="medium">
        <color rgb="FF0070C0"/>
      </right>
      <top style="medium">
        <color indexed="64"/>
      </top>
      <bottom style="medium">
        <color rgb="FF0070C0"/>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theme="3"/>
      </left>
      <right style="medium">
        <color theme="3"/>
      </right>
      <top style="medium">
        <color theme="3"/>
      </top>
      <bottom style="medium">
        <color theme="3"/>
      </bottom>
      <diagonal/>
    </border>
    <border>
      <left style="medium">
        <color theme="3"/>
      </left>
      <right style="medium">
        <color theme="3"/>
      </right>
      <top style="thin">
        <color theme="3"/>
      </top>
      <bottom style="thin">
        <color theme="3"/>
      </bottom>
      <diagonal/>
    </border>
    <border>
      <left style="medium">
        <color theme="3"/>
      </left>
      <right style="medium">
        <color theme="3"/>
      </right>
      <top/>
      <bottom style="thin">
        <color theme="3"/>
      </bottom>
      <diagonal/>
    </border>
    <border>
      <left style="medium">
        <color theme="3"/>
      </left>
      <right style="medium">
        <color theme="3"/>
      </right>
      <top style="thin">
        <color theme="3"/>
      </top>
      <bottom/>
      <diagonal/>
    </border>
    <border>
      <left/>
      <right style="thin">
        <color indexed="64"/>
      </right>
      <top style="thin">
        <color indexed="64"/>
      </top>
      <bottom style="thin">
        <color indexed="64"/>
      </bottom>
      <diagonal/>
    </border>
    <border>
      <left style="thin">
        <color indexed="64"/>
      </left>
      <right/>
      <top/>
      <bottom/>
      <diagonal/>
    </border>
    <border>
      <left style="medium">
        <color rgb="FF0070C0"/>
      </left>
      <right style="medium">
        <color rgb="FF0070C0"/>
      </right>
      <top/>
      <bottom style="thin">
        <color indexed="64"/>
      </bottom>
      <diagonal/>
    </border>
    <border>
      <left/>
      <right style="medium">
        <color theme="3"/>
      </right>
      <top style="medium">
        <color theme="3"/>
      </top>
      <bottom style="medium">
        <color theme="3"/>
      </bottom>
      <diagonal/>
    </border>
    <border>
      <left/>
      <right style="thin">
        <color indexed="64"/>
      </right>
      <top style="medium">
        <color indexed="64"/>
      </top>
      <bottom style="medium">
        <color indexed="64"/>
      </bottom>
      <diagonal/>
    </border>
    <border>
      <left style="medium">
        <color rgb="FF0070C0"/>
      </left>
      <right style="medium">
        <color rgb="FF0070C0"/>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23">
    <xf numFmtId="0" fontId="0" fillId="0" borderId="0" xfId="0"/>
    <xf numFmtId="0" fontId="0" fillId="0" borderId="0" xfId="0" applyAlignment="1">
      <alignment wrapText="1"/>
    </xf>
    <xf numFmtId="0" fontId="5" fillId="0" borderId="0" xfId="0" applyFont="1" applyAlignment="1">
      <alignment wrapText="1"/>
    </xf>
    <xf numFmtId="0" fontId="0" fillId="0" borderId="0" xfId="0" applyAlignment="1">
      <alignment vertical="center" wrapText="1"/>
    </xf>
    <xf numFmtId="0" fontId="7" fillId="0" borderId="0" xfId="0" applyFont="1" applyAlignment="1">
      <alignment vertical="center"/>
    </xf>
    <xf numFmtId="0" fontId="7" fillId="0" borderId="4" xfId="0" applyFont="1" applyBorder="1" applyAlignment="1">
      <alignment vertical="center"/>
    </xf>
    <xf numFmtId="0" fontId="7" fillId="0" borderId="4" xfId="0" applyFont="1" applyBorder="1" applyAlignment="1">
      <alignment horizontal="center"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5" xfId="0" applyFont="1" applyBorder="1" applyAlignment="1">
      <alignmen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vertical="center" wrapText="1"/>
    </xf>
    <xf numFmtId="0" fontId="7" fillId="0" borderId="0" xfId="0" applyFont="1" applyBorder="1" applyAlignment="1">
      <alignment vertical="center"/>
    </xf>
    <xf numFmtId="0" fontId="7" fillId="0" borderId="0" xfId="0" applyFont="1" applyBorder="1" applyAlignment="1">
      <alignment horizontal="center" vertical="center" wrapText="1"/>
    </xf>
    <xf numFmtId="0" fontId="0" fillId="0" borderId="0" xfId="0" applyNumberFormat="1" applyAlignment="1">
      <alignment vertical="center" wrapText="1"/>
    </xf>
    <xf numFmtId="0" fontId="0" fillId="0" borderId="0" xfId="0" applyNumberFormat="1" applyAlignment="1">
      <alignment horizontal="center" vertical="center" wrapText="1"/>
    </xf>
    <xf numFmtId="0" fontId="0" fillId="0" borderId="0" xfId="0" applyNumberFormat="1" applyFill="1" applyAlignment="1">
      <alignment horizontal="center" vertical="center" wrapText="1"/>
    </xf>
    <xf numFmtId="1" fontId="0" fillId="0" borderId="0" xfId="0" applyNumberFormat="1" applyFill="1" applyAlignment="1">
      <alignment horizontal="center" vertical="center" wrapText="1"/>
    </xf>
    <xf numFmtId="0" fontId="0" fillId="0" borderId="0" xfId="0" applyNumberFormat="1" applyBorder="1" applyAlignment="1">
      <alignment vertical="center" wrapText="1"/>
    </xf>
    <xf numFmtId="0" fontId="0" fillId="0" borderId="0" xfId="0" applyNumberFormat="1" applyBorder="1" applyAlignment="1">
      <alignment horizontal="center" vertical="center" wrapText="1"/>
    </xf>
    <xf numFmtId="0" fontId="2" fillId="0" borderId="0" xfId="0" applyNumberFormat="1" applyFont="1" applyBorder="1" applyAlignment="1">
      <alignment horizontal="center" vertical="center" wrapText="1"/>
    </xf>
    <xf numFmtId="1" fontId="2" fillId="0" borderId="0" xfId="0" applyNumberFormat="1" applyFont="1" applyFill="1" applyBorder="1" applyAlignment="1">
      <alignment horizontal="center" vertical="center" wrapText="1"/>
    </xf>
    <xf numFmtId="15" fontId="7" fillId="0" borderId="21" xfId="0" applyNumberFormat="1" applyFont="1" applyBorder="1" applyAlignment="1">
      <alignment horizontal="center" vertical="center" wrapText="1"/>
    </xf>
    <xf numFmtId="15" fontId="7" fillId="0" borderId="1" xfId="0" applyNumberFormat="1" applyFont="1" applyBorder="1" applyAlignment="1">
      <alignment horizontal="center" vertical="center" wrapText="1"/>
    </xf>
    <xf numFmtId="0" fontId="7" fillId="0" borderId="17" xfId="0" applyNumberFormat="1" applyFont="1" applyBorder="1" applyAlignment="1">
      <alignment horizontal="center" vertical="center" wrapText="1"/>
    </xf>
    <xf numFmtId="1" fontId="7" fillId="6" borderId="33" xfId="0" applyNumberFormat="1" applyFont="1" applyFill="1" applyBorder="1" applyAlignment="1">
      <alignment horizontal="center" vertical="center" wrapText="1"/>
    </xf>
    <xf numFmtId="9" fontId="7" fillId="0" borderId="27" xfId="1" applyFont="1" applyBorder="1" applyAlignment="1">
      <alignment horizontal="center" vertical="center" wrapText="1"/>
    </xf>
    <xf numFmtId="1" fontId="7" fillId="3" borderId="33" xfId="0" applyNumberFormat="1" applyFont="1" applyFill="1" applyBorder="1" applyAlignment="1">
      <alignment horizontal="center" vertical="center" wrapText="1"/>
    </xf>
    <xf numFmtId="165" fontId="7" fillId="0" borderId="17" xfId="0" applyNumberFormat="1" applyFont="1" applyBorder="1" applyAlignment="1">
      <alignment horizontal="center" vertical="center" wrapText="1"/>
    </xf>
    <xf numFmtId="0" fontId="7" fillId="0" borderId="23" xfId="0" applyNumberFormat="1" applyFont="1" applyBorder="1" applyAlignment="1">
      <alignment horizontal="center" vertical="center" wrapText="1"/>
    </xf>
    <xf numFmtId="0" fontId="7" fillId="0" borderId="14" xfId="0" applyNumberFormat="1" applyFont="1" applyBorder="1" applyAlignment="1">
      <alignment horizontal="center" vertical="center" wrapText="1"/>
    </xf>
    <xf numFmtId="0" fontId="7" fillId="0" borderId="22" xfId="0" applyNumberFormat="1" applyFont="1" applyBorder="1" applyAlignment="1">
      <alignment horizontal="center" vertical="center" wrapText="1"/>
    </xf>
    <xf numFmtId="1" fontId="7" fillId="6" borderId="34" xfId="0" applyNumberFormat="1" applyFont="1" applyFill="1" applyBorder="1" applyAlignment="1">
      <alignment horizontal="center" vertical="center" wrapText="1"/>
    </xf>
    <xf numFmtId="9" fontId="7" fillId="0" borderId="28" xfId="1" applyFont="1" applyBorder="1" applyAlignment="1">
      <alignment horizontal="center" vertical="center" wrapText="1"/>
    </xf>
    <xf numFmtId="1" fontId="7" fillId="3" borderId="34" xfId="0" applyNumberFormat="1" applyFont="1" applyFill="1" applyBorder="1" applyAlignment="1">
      <alignment horizontal="center" vertical="center" wrapText="1"/>
    </xf>
    <xf numFmtId="0" fontId="9" fillId="0" borderId="28" xfId="0" applyNumberFormat="1" applyFont="1" applyBorder="1" applyAlignment="1">
      <alignment horizontal="center" vertical="center" wrapText="1"/>
    </xf>
    <xf numFmtId="15" fontId="7" fillId="0" borderId="23" xfId="0" applyNumberFormat="1" applyFont="1" applyBorder="1" applyAlignment="1">
      <alignment horizontal="center" vertical="center" wrapText="1"/>
    </xf>
    <xf numFmtId="15" fontId="7" fillId="0" borderId="14" xfId="0" applyNumberFormat="1" applyFont="1" applyBorder="1" applyAlignment="1">
      <alignment horizontal="center" vertical="center" wrapText="1"/>
    </xf>
    <xf numFmtId="165" fontId="7" fillId="0" borderId="22" xfId="0" applyNumberFormat="1" applyFont="1" applyBorder="1" applyAlignment="1">
      <alignment horizontal="center" vertical="center" wrapText="1"/>
    </xf>
    <xf numFmtId="1" fontId="7" fillId="0" borderId="24" xfId="0" applyNumberFormat="1" applyFont="1" applyBorder="1" applyAlignment="1">
      <alignment vertical="center" wrapText="1"/>
    </xf>
    <xf numFmtId="0" fontId="7" fillId="0" borderId="25" xfId="0" applyNumberFormat="1" applyFont="1" applyBorder="1" applyAlignment="1">
      <alignment vertical="center" wrapText="1"/>
    </xf>
    <xf numFmtId="0" fontId="9" fillId="0" borderId="26" xfId="0" applyNumberFormat="1" applyFont="1" applyBorder="1" applyAlignment="1">
      <alignment horizontal="center" vertical="center" wrapText="1"/>
    </xf>
    <xf numFmtId="1" fontId="9" fillId="6" borderId="35" xfId="0" applyNumberFormat="1" applyFont="1" applyFill="1" applyBorder="1" applyAlignment="1">
      <alignment horizontal="center" vertical="center" wrapText="1"/>
    </xf>
    <xf numFmtId="0" fontId="9" fillId="0" borderId="29" xfId="0" applyNumberFormat="1" applyFont="1" applyBorder="1" applyAlignment="1">
      <alignment horizontal="center" vertical="center" wrapText="1"/>
    </xf>
    <xf numFmtId="165" fontId="9" fillId="0" borderId="26" xfId="0" applyNumberFormat="1" applyFont="1" applyBorder="1" applyAlignment="1">
      <alignment horizontal="center" vertical="center" wrapText="1"/>
    </xf>
    <xf numFmtId="1" fontId="9" fillId="3" borderId="35" xfId="0" applyNumberFormat="1" applyFont="1" applyFill="1" applyBorder="1" applyAlignment="1">
      <alignment horizontal="center" vertical="center" wrapText="1"/>
    </xf>
    <xf numFmtId="0" fontId="7" fillId="0" borderId="29" xfId="0" applyNumberFormat="1" applyFont="1" applyBorder="1" applyAlignment="1">
      <alignment vertical="center" wrapText="1"/>
    </xf>
    <xf numFmtId="9" fontId="7" fillId="0" borderId="29" xfId="1" applyFont="1" applyBorder="1" applyAlignment="1">
      <alignment horizontal="center" vertical="center" wrapText="1"/>
    </xf>
    <xf numFmtId="9" fontId="7" fillId="0" borderId="39" xfId="1" applyFont="1" applyBorder="1" applyAlignment="1">
      <alignment horizontal="center" vertical="center" wrapText="1"/>
    </xf>
    <xf numFmtId="9" fontId="7" fillId="0" borderId="40" xfId="1" applyFont="1" applyBorder="1" applyAlignment="1">
      <alignment horizontal="center" vertical="center" wrapText="1"/>
    </xf>
    <xf numFmtId="0" fontId="7" fillId="0" borderId="41" xfId="0" applyNumberFormat="1" applyFont="1" applyBorder="1" applyAlignment="1">
      <alignment vertical="center" wrapText="1"/>
    </xf>
    <xf numFmtId="0" fontId="9" fillId="0" borderId="0" xfId="0" applyNumberFormat="1" applyFont="1" applyAlignment="1">
      <alignment vertical="center" wrapText="1"/>
    </xf>
    <xf numFmtId="166" fontId="0" fillId="0" borderId="36" xfId="0" applyNumberFormat="1" applyBorder="1" applyAlignment="1">
      <alignment vertical="center" wrapText="1"/>
    </xf>
    <xf numFmtId="166" fontId="0" fillId="0" borderId="27" xfId="0" applyNumberFormat="1" applyBorder="1" applyAlignment="1">
      <alignment vertical="center" wrapText="1"/>
    </xf>
    <xf numFmtId="166" fontId="0" fillId="0" borderId="28" xfId="0" applyNumberFormat="1" applyBorder="1" applyAlignment="1">
      <alignment vertical="center" wrapText="1"/>
    </xf>
    <xf numFmtId="166" fontId="0" fillId="0" borderId="29" xfId="0" applyNumberFormat="1" applyBorder="1" applyAlignment="1">
      <alignment vertical="center" wrapText="1"/>
    </xf>
    <xf numFmtId="1" fontId="12" fillId="0" borderId="46" xfId="0" applyNumberFormat="1" applyFont="1" applyBorder="1" applyAlignment="1">
      <alignment vertical="center" wrapText="1"/>
    </xf>
    <xf numFmtId="1" fontId="12" fillId="0" borderId="47" xfId="0" applyNumberFormat="1" applyFont="1" applyBorder="1" applyAlignment="1">
      <alignment vertical="center" wrapText="1"/>
    </xf>
    <xf numFmtId="1" fontId="12" fillId="0" borderId="48" xfId="0" applyNumberFormat="1" applyFont="1" applyBorder="1" applyAlignment="1">
      <alignment vertical="center" wrapText="1"/>
    </xf>
    <xf numFmtId="1" fontId="13" fillId="0" borderId="45" xfId="0" applyNumberFormat="1" applyFont="1" applyBorder="1" applyAlignment="1">
      <alignment vertical="center" wrapText="1"/>
    </xf>
    <xf numFmtId="0" fontId="8" fillId="7" borderId="0" xfId="0" applyNumberFormat="1" applyFont="1" applyFill="1" applyAlignment="1">
      <alignment horizontal="right" vertical="center" wrapText="1"/>
    </xf>
    <xf numFmtId="0" fontId="8" fillId="7" borderId="0" xfId="0" applyNumberFormat="1" applyFont="1" applyFill="1" applyAlignment="1">
      <alignment horizontal="center" vertical="center" wrapText="1"/>
    </xf>
    <xf numFmtId="15" fontId="7" fillId="0" borderId="49" xfId="0" applyNumberFormat="1" applyFont="1" applyBorder="1" applyAlignment="1">
      <alignment horizontal="center" vertical="center" wrapText="1"/>
    </xf>
    <xf numFmtId="0" fontId="2" fillId="0" borderId="50" xfId="0" applyNumberFormat="1" applyFont="1" applyBorder="1" applyAlignment="1">
      <alignment horizontal="right" vertical="center" wrapText="1"/>
    </xf>
    <xf numFmtId="15" fontId="7" fillId="0" borderId="13" xfId="0" applyNumberFormat="1" applyFont="1" applyBorder="1" applyAlignment="1">
      <alignment horizontal="center" vertical="center" wrapText="1"/>
    </xf>
    <xf numFmtId="15" fontId="7" fillId="0" borderId="15" xfId="0" applyNumberFormat="1" applyFont="1" applyBorder="1" applyAlignment="1">
      <alignment horizontal="center" vertical="center" wrapText="1"/>
    </xf>
    <xf numFmtId="0" fontId="7" fillId="0" borderId="2" xfId="0" applyNumberFormat="1" applyFont="1" applyBorder="1" applyAlignment="1">
      <alignment horizontal="center" vertical="center" wrapText="1"/>
    </xf>
    <xf numFmtId="1" fontId="7" fillId="6" borderId="51" xfId="0" applyNumberFormat="1" applyFont="1" applyFill="1" applyBorder="1" applyAlignment="1">
      <alignment horizontal="center" vertical="center" wrapText="1"/>
    </xf>
    <xf numFmtId="9" fontId="7" fillId="0" borderId="36" xfId="1" applyFont="1" applyBorder="1" applyAlignment="1">
      <alignment horizontal="center" vertical="center" wrapText="1"/>
    </xf>
    <xf numFmtId="15" fontId="7" fillId="0" borderId="42" xfId="0" applyNumberFormat="1" applyFont="1" applyBorder="1" applyAlignment="1">
      <alignment horizontal="center" vertical="center" wrapText="1"/>
    </xf>
    <xf numFmtId="1" fontId="7" fillId="3" borderId="51" xfId="0" applyNumberFormat="1" applyFont="1" applyFill="1" applyBorder="1" applyAlignment="1">
      <alignment horizontal="center" vertical="center" wrapText="1"/>
    </xf>
    <xf numFmtId="9" fontId="7" fillId="0" borderId="3" xfId="1" applyFont="1" applyBorder="1" applyAlignment="1">
      <alignment horizontal="center" vertical="center" wrapText="1"/>
    </xf>
    <xf numFmtId="0" fontId="10" fillId="7" borderId="30" xfId="0" applyFont="1" applyFill="1" applyBorder="1" applyAlignment="1">
      <alignment horizontal="left" vertical="center" wrapText="1"/>
    </xf>
    <xf numFmtId="0" fontId="0" fillId="7" borderId="31" xfId="0" applyNumberFormat="1" applyFill="1" applyBorder="1" applyAlignment="1">
      <alignment vertical="center" wrapText="1"/>
    </xf>
    <xf numFmtId="0" fontId="0" fillId="7" borderId="43" xfId="0" applyNumberFormat="1" applyFill="1" applyBorder="1" applyAlignment="1">
      <alignment vertical="center" wrapText="1"/>
    </xf>
    <xf numFmtId="0" fontId="7" fillId="8" borderId="49" xfId="0" applyNumberFormat="1" applyFont="1" applyFill="1" applyBorder="1" applyAlignment="1">
      <alignment horizontal="center" vertical="center" wrapText="1"/>
    </xf>
    <xf numFmtId="0" fontId="7" fillId="8" borderId="1" xfId="0" applyNumberFormat="1" applyFont="1" applyFill="1" applyBorder="1" applyAlignment="1">
      <alignment horizontal="center" vertical="center" wrapText="1"/>
    </xf>
    <xf numFmtId="0" fontId="7" fillId="8" borderId="17" xfId="0" applyNumberFormat="1" applyFont="1" applyFill="1" applyBorder="1" applyAlignment="1">
      <alignment horizontal="center" vertical="center" wrapText="1"/>
    </xf>
    <xf numFmtId="1" fontId="7" fillId="8" borderId="33" xfId="0" applyNumberFormat="1" applyFont="1" applyFill="1" applyBorder="1" applyAlignment="1">
      <alignment horizontal="center" vertical="center" wrapText="1"/>
    </xf>
    <xf numFmtId="0" fontId="7" fillId="8" borderId="27" xfId="0" applyNumberFormat="1" applyFont="1" applyFill="1" applyBorder="1" applyAlignment="1">
      <alignment horizontal="center" vertical="center" wrapText="1"/>
    </xf>
    <xf numFmtId="0" fontId="7" fillId="8" borderId="21" xfId="0" applyNumberFormat="1" applyFont="1" applyFill="1" applyBorder="1" applyAlignment="1">
      <alignment horizontal="center" vertical="center" wrapText="1"/>
    </xf>
    <xf numFmtId="0" fontId="7" fillId="8" borderId="1" xfId="0" applyNumberFormat="1" applyFont="1" applyFill="1" applyBorder="1" applyAlignment="1">
      <alignment vertical="center" wrapText="1"/>
    </xf>
    <xf numFmtId="0" fontId="7" fillId="8" borderId="17" xfId="0" applyNumberFormat="1" applyFont="1" applyFill="1" applyBorder="1" applyAlignment="1">
      <alignment vertical="center" wrapText="1"/>
    </xf>
    <xf numFmtId="0" fontId="7" fillId="8" borderId="33" xfId="0" applyNumberFormat="1" applyFont="1" applyFill="1" applyBorder="1" applyAlignment="1">
      <alignment vertical="center" wrapText="1"/>
    </xf>
    <xf numFmtId="0" fontId="7" fillId="8" borderId="27" xfId="0" applyNumberFormat="1" applyFont="1" applyFill="1" applyBorder="1" applyAlignment="1">
      <alignment vertical="center" wrapText="1"/>
    </xf>
    <xf numFmtId="0" fontId="7" fillId="8" borderId="21" xfId="0" applyNumberFormat="1" applyFont="1" applyFill="1" applyBorder="1" applyAlignment="1">
      <alignment vertical="center" wrapText="1"/>
    </xf>
    <xf numFmtId="9" fontId="7" fillId="8" borderId="27" xfId="1" applyFont="1" applyFill="1" applyBorder="1" applyAlignment="1">
      <alignment horizontal="center" vertical="center" wrapText="1"/>
    </xf>
    <xf numFmtId="0" fontId="7" fillId="8" borderId="39" xfId="0" applyNumberFormat="1" applyFont="1" applyFill="1" applyBorder="1" applyAlignment="1">
      <alignment vertical="center" wrapText="1"/>
    </xf>
    <xf numFmtId="164" fontId="9" fillId="4" borderId="53" xfId="0" applyNumberFormat="1" applyFont="1" applyFill="1" applyBorder="1" applyAlignment="1">
      <alignment horizontal="center" vertical="center" wrapText="1"/>
    </xf>
    <xf numFmtId="15" fontId="9" fillId="4" borderId="25" xfId="0" applyNumberFormat="1" applyFont="1" applyFill="1" applyBorder="1" applyAlignment="1">
      <alignment horizontal="center" vertical="center" wrapText="1"/>
    </xf>
    <xf numFmtId="14" fontId="9" fillId="4" borderId="26" xfId="0" applyNumberFormat="1" applyFont="1" applyFill="1" applyBorder="1" applyAlignment="1">
      <alignment horizontal="center" vertical="center" wrapText="1"/>
    </xf>
    <xf numFmtId="1" fontId="9" fillId="4" borderId="54" xfId="0" applyNumberFormat="1" applyFont="1" applyFill="1" applyBorder="1" applyAlignment="1">
      <alignment horizontal="center" vertical="center" wrapText="1"/>
    </xf>
    <xf numFmtId="0" fontId="9" fillId="4" borderId="29" xfId="0" applyNumberFormat="1" applyFont="1" applyFill="1" applyBorder="1" applyAlignment="1">
      <alignment horizontal="center" vertical="center" wrapText="1"/>
    </xf>
    <xf numFmtId="164" fontId="9" fillId="4" borderId="24" xfId="0" applyNumberFormat="1" applyFont="1" applyFill="1" applyBorder="1" applyAlignment="1">
      <alignment horizontal="center" vertical="center" wrapText="1"/>
    </xf>
    <xf numFmtId="15" fontId="9" fillId="4" borderId="24" xfId="0" applyNumberFormat="1" applyFont="1" applyFill="1" applyBorder="1" applyAlignment="1">
      <alignment horizontal="center" vertical="center" wrapText="1"/>
    </xf>
    <xf numFmtId="0" fontId="11" fillId="4" borderId="52" xfId="0" applyNumberFormat="1" applyFont="1" applyFill="1" applyBorder="1" applyAlignment="1">
      <alignment horizontal="center" vertical="center" wrapText="1"/>
    </xf>
    <xf numFmtId="0" fontId="10" fillId="7" borderId="32" xfId="0" applyFont="1" applyFill="1" applyBorder="1" applyAlignment="1">
      <alignment horizontal="left" vertical="center" wrapText="1"/>
    </xf>
    <xf numFmtId="0" fontId="0" fillId="7" borderId="44" xfId="0" applyNumberFormat="1" applyFill="1" applyBorder="1" applyAlignment="1">
      <alignment vertical="center" wrapText="1"/>
    </xf>
    <xf numFmtId="0" fontId="9" fillId="4" borderId="16" xfId="0" applyNumberFormat="1" applyFont="1" applyFill="1" applyBorder="1" applyAlignment="1">
      <alignment vertical="center" wrapText="1"/>
    </xf>
    <xf numFmtId="0" fontId="14" fillId="0" borderId="17" xfId="0" applyNumberFormat="1" applyFont="1" applyBorder="1" applyAlignment="1">
      <alignment horizontal="left" vertical="center" wrapText="1"/>
    </xf>
    <xf numFmtId="0" fontId="14" fillId="0" borderId="39" xfId="0" applyFont="1" applyBorder="1" applyAlignment="1">
      <alignment horizontal="left" vertical="center" wrapText="1"/>
    </xf>
    <xf numFmtId="0" fontId="14" fillId="0" borderId="49" xfId="0" applyFont="1" applyBorder="1" applyAlignment="1">
      <alignment horizontal="left" vertical="center" wrapText="1"/>
    </xf>
    <xf numFmtId="0" fontId="0" fillId="7" borderId="31" xfId="0" applyNumberFormat="1" applyFill="1" applyBorder="1" applyAlignment="1">
      <alignment horizontal="left" vertical="center" wrapText="1"/>
    </xf>
    <xf numFmtId="1" fontId="12" fillId="0" borderId="48" xfId="0" applyNumberFormat="1" applyFont="1" applyBorder="1" applyAlignment="1">
      <alignment horizontal="right" vertical="center" wrapText="1"/>
    </xf>
    <xf numFmtId="1" fontId="12" fillId="0" borderId="47" xfId="0" applyNumberFormat="1" applyFont="1" applyBorder="1" applyAlignment="1">
      <alignment horizontal="right" vertical="center" wrapText="1"/>
    </xf>
    <xf numFmtId="166" fontId="0" fillId="0" borderId="28" xfId="0" applyNumberFormat="1" applyBorder="1" applyAlignment="1">
      <alignment horizontal="center" vertical="center" wrapText="1"/>
    </xf>
    <xf numFmtId="166" fontId="0" fillId="0" borderId="36" xfId="0" applyNumberFormat="1" applyBorder="1" applyAlignment="1">
      <alignment horizontal="center" vertical="center" wrapText="1"/>
    </xf>
    <xf numFmtId="0" fontId="2" fillId="2" borderId="19" xfId="0" applyNumberFormat="1" applyFont="1" applyFill="1" applyBorder="1" applyAlignment="1">
      <alignment horizontal="center" vertical="center" wrapText="1"/>
    </xf>
    <xf numFmtId="0" fontId="2" fillId="2" borderId="20" xfId="0" applyNumberFormat="1" applyFont="1" applyFill="1" applyBorder="1" applyAlignment="1">
      <alignment horizontal="center" vertical="center" wrapText="1"/>
    </xf>
    <xf numFmtId="0" fontId="2" fillId="2" borderId="18" xfId="0" applyNumberFormat="1" applyFont="1" applyFill="1" applyBorder="1" applyAlignment="1">
      <alignment horizontal="center" vertical="center" wrapText="1"/>
    </xf>
    <xf numFmtId="0" fontId="7" fillId="5" borderId="0" xfId="0" applyNumberFormat="1" applyFont="1" applyFill="1" applyBorder="1" applyAlignment="1">
      <alignment horizontal="left" vertical="center" wrapText="1"/>
    </xf>
    <xf numFmtId="0" fontId="7" fillId="5" borderId="38" xfId="0" applyNumberFormat="1" applyFont="1" applyFill="1" applyBorder="1" applyAlignment="1">
      <alignment horizontal="left" vertical="center" wrapText="1"/>
    </xf>
    <xf numFmtId="0" fontId="7" fillId="5" borderId="37" xfId="0" applyNumberFormat="1" applyFont="1" applyFill="1" applyBorder="1" applyAlignment="1">
      <alignment horizontal="left" vertical="center" wrapText="1"/>
    </xf>
    <xf numFmtId="0" fontId="7" fillId="0" borderId="4" xfId="0" applyFont="1" applyBorder="1" applyAlignment="1">
      <alignment horizontal="center" vertical="center"/>
    </xf>
    <xf numFmtId="0" fontId="7" fillId="5" borderId="4"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1"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12"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4"/>
  <sheetViews>
    <sheetView tabSelected="1" zoomScale="83" zoomScaleNormal="83" workbookViewId="0">
      <selection activeCell="V5" sqref="V5:Z5"/>
    </sheetView>
  </sheetViews>
  <sheetFormatPr defaultColWidth="9.140625" defaultRowHeight="15" x14ac:dyDescent="0.25"/>
  <cols>
    <col min="1" max="1" width="14" style="16" customWidth="1"/>
    <col min="2" max="2" width="10.85546875" style="17" bestFit="1" customWidth="1"/>
    <col min="3" max="3" width="10.140625" style="17" bestFit="1" customWidth="1"/>
    <col min="4" max="4" width="5" style="17" bestFit="1" customWidth="1"/>
    <col min="5" max="5" width="4" style="19" bestFit="1" customWidth="1"/>
    <col min="6" max="6" width="10.7109375" style="17" customWidth="1"/>
    <col min="7" max="7" width="10.140625" style="17" bestFit="1" customWidth="1"/>
    <col min="8" max="8" width="10.140625" style="16" bestFit="1" customWidth="1"/>
    <col min="9" max="9" width="5.5703125" style="16" bestFit="1" customWidth="1"/>
    <col min="10" max="10" width="4" style="16" bestFit="1" customWidth="1"/>
    <col min="11" max="11" width="10.28515625" style="16" customWidth="1"/>
    <col min="12" max="12" width="9.85546875" style="16" bestFit="1" customWidth="1"/>
    <col min="13" max="13" width="9.5703125" style="16" bestFit="1" customWidth="1"/>
    <col min="14" max="14" width="5.5703125" style="16" bestFit="1" customWidth="1"/>
    <col min="15" max="15" width="4" style="16" bestFit="1" customWidth="1"/>
    <col min="16" max="16" width="9.7109375" style="16" customWidth="1"/>
    <col min="17" max="18" width="9.85546875" style="16" bestFit="1" customWidth="1"/>
    <col min="19" max="19" width="5.5703125" style="16" bestFit="1" customWidth="1"/>
    <col min="20" max="20" width="4" style="16" bestFit="1" customWidth="1"/>
    <col min="21" max="21" width="10" style="16" customWidth="1"/>
    <col min="22" max="23" width="9.5703125" style="16" bestFit="1" customWidth="1"/>
    <col min="24" max="24" width="5" style="16" bestFit="1" customWidth="1"/>
    <col min="25" max="25" width="4" style="16" bestFit="1" customWidth="1"/>
    <col min="26" max="26" width="10.42578125" style="16" customWidth="1"/>
    <col min="27" max="27" width="5.7109375" style="16" bestFit="1" customWidth="1"/>
    <col min="28" max="28" width="7.5703125" style="16" bestFit="1" customWidth="1"/>
    <col min="29" max="16384" width="9.140625" style="16"/>
  </cols>
  <sheetData>
    <row r="1" spans="1:28" ht="48" customHeight="1" x14ac:dyDescent="0.25">
      <c r="B1" s="101" t="s">
        <v>28</v>
      </c>
      <c r="C1" s="102"/>
      <c r="D1" s="102"/>
      <c r="E1" s="102"/>
      <c r="F1" s="102"/>
      <c r="G1" s="102"/>
      <c r="H1" s="102"/>
      <c r="I1" s="102"/>
      <c r="J1" s="102"/>
      <c r="K1" s="102"/>
      <c r="L1" s="102"/>
      <c r="M1" s="102"/>
      <c r="N1" s="102"/>
      <c r="O1" s="102"/>
      <c r="P1" s="102"/>
      <c r="Q1" s="102"/>
      <c r="R1" s="102"/>
      <c r="S1" s="102"/>
      <c r="T1" s="102"/>
      <c r="U1" s="102"/>
      <c r="V1" s="102"/>
      <c r="W1" s="102"/>
      <c r="X1" s="102"/>
      <c r="Y1" s="102"/>
      <c r="Z1" s="103"/>
    </row>
    <row r="2" spans="1:28" ht="8.25" customHeight="1" x14ac:dyDescent="0.25">
      <c r="C2" s="18"/>
      <c r="D2" s="18"/>
      <c r="F2" s="18"/>
    </row>
    <row r="3" spans="1:28" ht="15" customHeight="1" thickBot="1" x14ac:dyDescent="0.3">
      <c r="B3" s="62">
        <f>LEN(B5)</f>
        <v>0</v>
      </c>
      <c r="C3" s="63" t="s">
        <v>18</v>
      </c>
      <c r="D3" s="18"/>
      <c r="F3" s="18"/>
      <c r="G3" s="62">
        <f>LEN(G5)</f>
        <v>0</v>
      </c>
      <c r="H3" s="63" t="s">
        <v>18</v>
      </c>
      <c r="L3" s="62">
        <f>LEN(L5)</f>
        <v>0</v>
      </c>
      <c r="M3" s="63" t="s">
        <v>18</v>
      </c>
      <c r="Q3" s="62">
        <f>LEN(Q5)</f>
        <v>0</v>
      </c>
      <c r="R3" s="63" t="s">
        <v>18</v>
      </c>
      <c r="V3" s="62">
        <f>LEN(V5)</f>
        <v>0</v>
      </c>
      <c r="W3" s="63" t="s">
        <v>18</v>
      </c>
    </row>
    <row r="4" spans="1:28" ht="15.75" customHeight="1" x14ac:dyDescent="0.25">
      <c r="A4" s="74" t="s">
        <v>20</v>
      </c>
      <c r="B4" s="109" t="s">
        <v>23</v>
      </c>
      <c r="C4" s="109"/>
      <c r="D4" s="109"/>
      <c r="E4" s="109"/>
      <c r="F4" s="110"/>
      <c r="G4" s="111" t="s">
        <v>24</v>
      </c>
      <c r="H4" s="109"/>
      <c r="I4" s="109"/>
      <c r="J4" s="109"/>
      <c r="K4" s="110"/>
      <c r="L4" s="111" t="s">
        <v>25</v>
      </c>
      <c r="M4" s="109"/>
      <c r="N4" s="109"/>
      <c r="O4" s="109"/>
      <c r="P4" s="110"/>
      <c r="Q4" s="111" t="s">
        <v>26</v>
      </c>
      <c r="R4" s="109"/>
      <c r="S4" s="109"/>
      <c r="T4" s="109"/>
      <c r="U4" s="110"/>
      <c r="V4" s="111" t="s">
        <v>27</v>
      </c>
      <c r="W4" s="109"/>
      <c r="X4" s="109"/>
      <c r="Y4" s="109"/>
      <c r="Z4" s="110"/>
    </row>
    <row r="5" spans="1:28" ht="175.5" customHeight="1" thickBot="1" x14ac:dyDescent="0.3">
      <c r="A5" s="98" t="s">
        <v>19</v>
      </c>
      <c r="B5" s="112"/>
      <c r="C5" s="112"/>
      <c r="D5" s="112"/>
      <c r="E5" s="112"/>
      <c r="F5" s="113"/>
      <c r="G5" s="114"/>
      <c r="H5" s="112"/>
      <c r="I5" s="112"/>
      <c r="J5" s="112"/>
      <c r="K5" s="113"/>
      <c r="L5" s="114"/>
      <c r="M5" s="112"/>
      <c r="N5" s="112"/>
      <c r="O5" s="112"/>
      <c r="P5" s="113"/>
      <c r="Q5" s="114"/>
      <c r="R5" s="112"/>
      <c r="S5" s="112"/>
      <c r="T5" s="112"/>
      <c r="U5" s="113"/>
      <c r="V5" s="114"/>
      <c r="W5" s="112"/>
      <c r="X5" s="112"/>
      <c r="Y5" s="112"/>
      <c r="Z5" s="113"/>
    </row>
    <row r="6" spans="1:28" s="53" customFormat="1" ht="26.25" thickBot="1" x14ac:dyDescent="0.3">
      <c r="A6" s="100" t="s">
        <v>21</v>
      </c>
      <c r="B6" s="90">
        <v>40269</v>
      </c>
      <c r="C6" s="91">
        <v>40632</v>
      </c>
      <c r="D6" s="92" t="s">
        <v>0</v>
      </c>
      <c r="E6" s="93" t="s">
        <v>1</v>
      </c>
      <c r="F6" s="94" t="s">
        <v>13</v>
      </c>
      <c r="G6" s="95">
        <v>41395</v>
      </c>
      <c r="H6" s="91">
        <v>41638</v>
      </c>
      <c r="I6" s="92" t="s">
        <v>0</v>
      </c>
      <c r="J6" s="93" t="s">
        <v>1</v>
      </c>
      <c r="K6" s="94" t="s">
        <v>13</v>
      </c>
      <c r="L6" s="95">
        <v>41487</v>
      </c>
      <c r="M6" s="91">
        <v>41698</v>
      </c>
      <c r="N6" s="92" t="s">
        <v>0</v>
      </c>
      <c r="O6" s="93" t="s">
        <v>1</v>
      </c>
      <c r="P6" s="94" t="s">
        <v>13</v>
      </c>
      <c r="Q6" s="96">
        <v>41699</v>
      </c>
      <c r="R6" s="91">
        <v>42063</v>
      </c>
      <c r="S6" s="92" t="s">
        <v>0</v>
      </c>
      <c r="T6" s="93" t="s">
        <v>1</v>
      </c>
      <c r="U6" s="94" t="s">
        <v>13</v>
      </c>
      <c r="V6" s="96">
        <v>41852</v>
      </c>
      <c r="W6" s="91">
        <v>42124</v>
      </c>
      <c r="X6" s="92" t="s">
        <v>0</v>
      </c>
      <c r="Y6" s="93" t="s">
        <v>1</v>
      </c>
      <c r="Z6" s="94" t="s">
        <v>13</v>
      </c>
      <c r="AA6" s="97" t="s">
        <v>1</v>
      </c>
      <c r="AB6" s="94" t="s">
        <v>17</v>
      </c>
    </row>
    <row r="7" spans="1:28" ht="18" customHeight="1" x14ac:dyDescent="0.25">
      <c r="A7" s="99" t="s">
        <v>3</v>
      </c>
      <c r="B7" s="66"/>
      <c r="C7" s="67"/>
      <c r="D7" s="68"/>
      <c r="E7" s="69"/>
      <c r="F7" s="70">
        <f>E7/E13</f>
        <v>0</v>
      </c>
      <c r="G7" s="71">
        <v>41395</v>
      </c>
      <c r="H7" s="67">
        <v>41424</v>
      </c>
      <c r="I7" s="68">
        <f>J7/4</f>
        <v>20</v>
      </c>
      <c r="J7" s="72">
        <v>80</v>
      </c>
      <c r="K7" s="70">
        <f>J7/J13</f>
        <v>0.14814814814814814</v>
      </c>
      <c r="L7" s="71">
        <v>41487</v>
      </c>
      <c r="M7" s="67">
        <v>41537</v>
      </c>
      <c r="N7" s="68">
        <f>O7/4</f>
        <v>37.5</v>
      </c>
      <c r="O7" s="72">
        <v>150</v>
      </c>
      <c r="P7" s="70">
        <f>O7/O13</f>
        <v>0.20833333333333334</v>
      </c>
      <c r="Q7" s="71">
        <v>42066</v>
      </c>
      <c r="R7" s="67">
        <v>42095</v>
      </c>
      <c r="S7" s="68">
        <f>T7/4</f>
        <v>22.5</v>
      </c>
      <c r="T7" s="72">
        <v>90</v>
      </c>
      <c r="U7" s="70">
        <f>T7/T13</f>
        <v>0.15254237288135594</v>
      </c>
      <c r="V7" s="71">
        <v>41852</v>
      </c>
      <c r="W7" s="67">
        <v>41878</v>
      </c>
      <c r="X7" s="68">
        <f>Y7/5</f>
        <v>18</v>
      </c>
      <c r="Y7" s="72">
        <v>90</v>
      </c>
      <c r="Z7" s="73">
        <f>Y7/Y13</f>
        <v>0.10465116279069768</v>
      </c>
      <c r="AA7" s="59">
        <f>E7+J7+O7+T7+Y7</f>
        <v>410</v>
      </c>
      <c r="AB7" s="54">
        <f>AA7/$AA$13</f>
        <v>0.12693498452012383</v>
      </c>
    </row>
    <row r="8" spans="1:28" ht="18" customHeight="1" x14ac:dyDescent="0.25">
      <c r="A8" s="75" t="s">
        <v>4</v>
      </c>
      <c r="B8" s="64">
        <v>40273</v>
      </c>
      <c r="C8" s="25">
        <v>40313</v>
      </c>
      <c r="D8" s="26">
        <f>E8/4</f>
        <v>30</v>
      </c>
      <c r="E8" s="27">
        <v>120</v>
      </c>
      <c r="F8" s="28">
        <f>E8/E13</f>
        <v>0.23076923076923078</v>
      </c>
      <c r="G8" s="24">
        <v>41425</v>
      </c>
      <c r="H8" s="25">
        <v>41467</v>
      </c>
      <c r="I8" s="26">
        <f>J8/4</f>
        <v>30</v>
      </c>
      <c r="J8" s="29">
        <v>120</v>
      </c>
      <c r="K8" s="28">
        <f>J8/J13</f>
        <v>0.22222222222222221</v>
      </c>
      <c r="L8" s="24">
        <v>41540</v>
      </c>
      <c r="M8" s="25">
        <v>41975</v>
      </c>
      <c r="N8" s="26">
        <f>O8/4</f>
        <v>50</v>
      </c>
      <c r="O8" s="29">
        <v>200</v>
      </c>
      <c r="P8" s="28">
        <f>O8/O13</f>
        <v>0.27777777777777779</v>
      </c>
      <c r="Q8" s="24">
        <v>42096</v>
      </c>
      <c r="R8" s="25">
        <v>42159</v>
      </c>
      <c r="S8" s="26">
        <f>T8/4</f>
        <v>45</v>
      </c>
      <c r="T8" s="29">
        <v>180</v>
      </c>
      <c r="U8" s="28">
        <f>T8/T13</f>
        <v>0.30508474576271188</v>
      </c>
      <c r="V8" s="24">
        <v>41883</v>
      </c>
      <c r="W8" s="25">
        <v>41915</v>
      </c>
      <c r="X8" s="26">
        <f>Y8/5</f>
        <v>24</v>
      </c>
      <c r="Y8" s="29">
        <v>120</v>
      </c>
      <c r="Z8" s="50">
        <f>Y8/Y13</f>
        <v>0.13953488372093023</v>
      </c>
      <c r="AA8" s="58">
        <f t="shared" ref="AA8:AA13" si="0">E8+J8+O8+T8+Y8</f>
        <v>740</v>
      </c>
      <c r="AB8" s="55">
        <f t="shared" ref="AB8:AB13" si="1">AA8/$AA$13</f>
        <v>0.22910216718266255</v>
      </c>
    </row>
    <row r="9" spans="1:28" ht="18" customHeight="1" x14ac:dyDescent="0.25">
      <c r="A9" s="75" t="s">
        <v>14</v>
      </c>
      <c r="B9" s="64">
        <v>40315</v>
      </c>
      <c r="C9" s="25">
        <v>40571</v>
      </c>
      <c r="D9" s="26">
        <f>E9/2</f>
        <v>80</v>
      </c>
      <c r="E9" s="27">
        <v>160</v>
      </c>
      <c r="F9" s="28">
        <f>E9/E13</f>
        <v>0.30769230769230771</v>
      </c>
      <c r="G9" s="24">
        <v>41470</v>
      </c>
      <c r="H9" s="25">
        <v>42358</v>
      </c>
      <c r="I9" s="26">
        <f>J9/3</f>
        <v>80</v>
      </c>
      <c r="J9" s="29">
        <v>240</v>
      </c>
      <c r="K9" s="28">
        <f>J9/J13</f>
        <v>0.44444444444444442</v>
      </c>
      <c r="L9" s="24">
        <v>41611</v>
      </c>
      <c r="M9" s="25">
        <v>41698</v>
      </c>
      <c r="N9" s="30">
        <f>O9/6</f>
        <v>46.666666666666664</v>
      </c>
      <c r="O9" s="29">
        <v>280</v>
      </c>
      <c r="P9" s="28">
        <f>O9/O13</f>
        <v>0.3888888888888889</v>
      </c>
      <c r="Q9" s="24">
        <v>42160</v>
      </c>
      <c r="R9" s="25">
        <v>42019</v>
      </c>
      <c r="S9" s="26">
        <f>T9/4</f>
        <v>32.5</v>
      </c>
      <c r="T9" s="29">
        <v>130</v>
      </c>
      <c r="U9" s="28">
        <f>T9/T13</f>
        <v>0.22033898305084745</v>
      </c>
      <c r="V9" s="24">
        <v>41918</v>
      </c>
      <c r="W9" s="25">
        <v>42055</v>
      </c>
      <c r="X9" s="26">
        <f>Y9/5</f>
        <v>75</v>
      </c>
      <c r="Y9" s="29">
        <v>375</v>
      </c>
      <c r="Z9" s="50">
        <f>Y9/Y13</f>
        <v>0.43604651162790697</v>
      </c>
      <c r="AA9" s="58">
        <f t="shared" si="0"/>
        <v>1185</v>
      </c>
      <c r="AB9" s="55">
        <f t="shared" si="1"/>
        <v>0.36687306501547989</v>
      </c>
    </row>
    <row r="10" spans="1:28" ht="18" customHeight="1" x14ac:dyDescent="0.25">
      <c r="A10" s="104" t="s">
        <v>16</v>
      </c>
      <c r="B10" s="64">
        <v>40315</v>
      </c>
      <c r="C10" s="25">
        <v>40571</v>
      </c>
      <c r="D10" s="26">
        <f>E10/2</f>
        <v>90</v>
      </c>
      <c r="E10" s="27">
        <v>180</v>
      </c>
      <c r="F10" s="28">
        <f>E10/E13</f>
        <v>0.34615384615384615</v>
      </c>
      <c r="G10" s="24">
        <v>41470</v>
      </c>
      <c r="H10" s="25">
        <v>42358</v>
      </c>
      <c r="I10" s="30">
        <f>J10/3</f>
        <v>33.333333333333336</v>
      </c>
      <c r="J10" s="29">
        <v>100</v>
      </c>
      <c r="K10" s="28">
        <f>J10/J13</f>
        <v>0.18518518518518517</v>
      </c>
      <c r="L10" s="24">
        <v>41611</v>
      </c>
      <c r="M10" s="25">
        <v>41698</v>
      </c>
      <c r="N10" s="30">
        <f>O10/6</f>
        <v>15</v>
      </c>
      <c r="O10" s="29">
        <v>90</v>
      </c>
      <c r="P10" s="28">
        <f>O10/O13</f>
        <v>0.125</v>
      </c>
      <c r="Q10" s="24">
        <v>42160</v>
      </c>
      <c r="R10" s="25">
        <v>42019</v>
      </c>
      <c r="S10" s="26">
        <f>T10/2</f>
        <v>45</v>
      </c>
      <c r="T10" s="29">
        <v>90</v>
      </c>
      <c r="U10" s="28">
        <f>T10/T13</f>
        <v>0.15254237288135594</v>
      </c>
      <c r="V10" s="24">
        <v>41918</v>
      </c>
      <c r="W10" s="25">
        <v>42055</v>
      </c>
      <c r="X10" s="26">
        <f>Y10/5</f>
        <v>25</v>
      </c>
      <c r="Y10" s="29">
        <v>125</v>
      </c>
      <c r="Z10" s="50">
        <f>Y10/Y13</f>
        <v>0.14534883720930233</v>
      </c>
      <c r="AA10" s="105">
        <f>E10+J10+O10+T10+T11+Y10</f>
        <v>585</v>
      </c>
      <c r="AB10" s="107">
        <f>AA10/AA13</f>
        <v>0.18111455108359134</v>
      </c>
    </row>
    <row r="11" spans="1:28" ht="18" customHeight="1" x14ac:dyDescent="0.25">
      <c r="A11" s="104"/>
      <c r="B11" s="77"/>
      <c r="C11" s="78"/>
      <c r="D11" s="79"/>
      <c r="E11" s="80"/>
      <c r="F11" s="81"/>
      <c r="G11" s="82"/>
      <c r="H11" s="83"/>
      <c r="I11" s="84"/>
      <c r="J11" s="85"/>
      <c r="K11" s="86"/>
      <c r="L11" s="87"/>
      <c r="M11" s="83"/>
      <c r="N11" s="84"/>
      <c r="O11" s="85"/>
      <c r="P11" s="88"/>
      <c r="Q11" s="87"/>
      <c r="R11" s="83"/>
      <c r="S11" s="84"/>
      <c r="T11" s="85"/>
      <c r="U11" s="89"/>
      <c r="V11" s="87"/>
      <c r="W11" s="83"/>
      <c r="X11" s="84"/>
      <c r="Y11" s="85"/>
      <c r="Z11" s="89"/>
      <c r="AA11" s="106"/>
      <c r="AB11" s="108"/>
    </row>
    <row r="12" spans="1:28" ht="18" customHeight="1" thickBot="1" x14ac:dyDescent="0.3">
      <c r="A12" s="76" t="s">
        <v>6</v>
      </c>
      <c r="B12" s="64">
        <v>40574</v>
      </c>
      <c r="C12" s="25">
        <v>40613</v>
      </c>
      <c r="D12" s="33">
        <f>E12/2</f>
        <v>30</v>
      </c>
      <c r="E12" s="34">
        <v>60</v>
      </c>
      <c r="F12" s="35">
        <f>E12/E13</f>
        <v>0.11538461538461539</v>
      </c>
      <c r="G12" s="31"/>
      <c r="H12" s="32"/>
      <c r="I12" s="33"/>
      <c r="J12" s="36"/>
      <c r="K12" s="35">
        <f>J12/J13</f>
        <v>0</v>
      </c>
      <c r="L12" s="31"/>
      <c r="M12" s="32"/>
      <c r="N12" s="33"/>
      <c r="O12" s="36">
        <v>0</v>
      </c>
      <c r="P12" s="37"/>
      <c r="Q12" s="24">
        <v>42160</v>
      </c>
      <c r="R12" s="39">
        <v>42062</v>
      </c>
      <c r="S12" s="40">
        <f>T12/3</f>
        <v>33.333333333333336</v>
      </c>
      <c r="T12" s="36">
        <v>100</v>
      </c>
      <c r="U12" s="35">
        <f>T12/T13</f>
        <v>0.16949152542372881</v>
      </c>
      <c r="V12" s="38">
        <v>42058</v>
      </c>
      <c r="W12" s="39">
        <v>42124</v>
      </c>
      <c r="X12" s="33">
        <f>Y12/3</f>
        <v>50</v>
      </c>
      <c r="Y12" s="36">
        <v>150</v>
      </c>
      <c r="Z12" s="51">
        <f>Y12/Y13</f>
        <v>0.1744186046511628</v>
      </c>
      <c r="AA12" s="60">
        <f t="shared" si="0"/>
        <v>310</v>
      </c>
      <c r="AB12" s="56">
        <f t="shared" si="1"/>
        <v>9.5975232198142413E-2</v>
      </c>
    </row>
    <row r="13" spans="1:28" ht="18" customHeight="1" thickBot="1" x14ac:dyDescent="0.3">
      <c r="A13" s="65" t="s">
        <v>2</v>
      </c>
      <c r="B13" s="41">
        <f>(C6-B6)/30</f>
        <v>12.1</v>
      </c>
      <c r="C13" s="42" t="s">
        <v>22</v>
      </c>
      <c r="D13" s="43">
        <f>SUM(D7:D12)</f>
        <v>230</v>
      </c>
      <c r="E13" s="44">
        <f>SUM(E7:E12)</f>
        <v>520</v>
      </c>
      <c r="F13" s="45"/>
      <c r="G13" s="41">
        <f>(H6-G6)/30</f>
        <v>8.1</v>
      </c>
      <c r="H13" s="42" t="s">
        <v>22</v>
      </c>
      <c r="I13" s="46">
        <f>SUM(I7:I12)</f>
        <v>163.33333333333334</v>
      </c>
      <c r="J13" s="47">
        <f>SUM(J7:J12)</f>
        <v>540</v>
      </c>
      <c r="K13" s="45"/>
      <c r="L13" s="41">
        <f>(M6-L6)/30</f>
        <v>7.0333333333333332</v>
      </c>
      <c r="M13" s="42" t="s">
        <v>22</v>
      </c>
      <c r="N13" s="46">
        <f>SUM(N7:N12)</f>
        <v>149.16666666666666</v>
      </c>
      <c r="O13" s="47">
        <f>SUM(O7:O12)</f>
        <v>720</v>
      </c>
      <c r="P13" s="48"/>
      <c r="Q13" s="41">
        <f>(R6-Q6)/30</f>
        <v>12.133333333333333</v>
      </c>
      <c r="R13" s="42" t="s">
        <v>22</v>
      </c>
      <c r="S13" s="46">
        <f>SUM(S7:S12)</f>
        <v>178.33333333333334</v>
      </c>
      <c r="T13" s="47">
        <f>SUM(T7:T12)</f>
        <v>590</v>
      </c>
      <c r="U13" s="49"/>
      <c r="V13" s="41">
        <f>(W6-V6)/30</f>
        <v>9.0666666666666664</v>
      </c>
      <c r="W13" s="42" t="s">
        <v>22</v>
      </c>
      <c r="X13" s="43">
        <f>SUM(X7:X12)</f>
        <v>192</v>
      </c>
      <c r="Y13" s="47">
        <f>SUM(Y7:Y12)</f>
        <v>860</v>
      </c>
      <c r="Z13" s="52"/>
      <c r="AA13" s="61">
        <f t="shared" si="0"/>
        <v>3230</v>
      </c>
      <c r="AB13" s="57">
        <f t="shared" si="1"/>
        <v>1</v>
      </c>
    </row>
    <row r="14" spans="1:28" s="20" customFormat="1" x14ac:dyDescent="0.25">
      <c r="B14" s="21"/>
      <c r="C14" s="22"/>
      <c r="D14" s="22"/>
      <c r="E14" s="23"/>
      <c r="F14" s="22"/>
      <c r="G14" s="21"/>
    </row>
  </sheetData>
  <mergeCells count="14">
    <mergeCell ref="B1:Z1"/>
    <mergeCell ref="A10:A11"/>
    <mergeCell ref="AA10:AA11"/>
    <mergeCell ref="AB10:AB11"/>
    <mergeCell ref="B4:F4"/>
    <mergeCell ref="G4:K4"/>
    <mergeCell ref="L4:P4"/>
    <mergeCell ref="Q4:U4"/>
    <mergeCell ref="V4:Z4"/>
    <mergeCell ref="B5:F5"/>
    <mergeCell ref="G5:K5"/>
    <mergeCell ref="L5:P5"/>
    <mergeCell ref="Q5:U5"/>
    <mergeCell ref="V5:Z5"/>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BU15"/>
  <sheetViews>
    <sheetView zoomScale="78" zoomScaleNormal="78" workbookViewId="0">
      <selection activeCell="AS7" sqref="AS7:AY7"/>
    </sheetView>
  </sheetViews>
  <sheetFormatPr defaultColWidth="11.42578125" defaultRowHeight="12.75" x14ac:dyDescent="0.25"/>
  <cols>
    <col min="1" max="1" width="4" style="4" customWidth="1"/>
    <col min="2" max="12" width="3" style="4" customWidth="1"/>
    <col min="13" max="13" width="4.28515625" style="4" bestFit="1" customWidth="1"/>
    <col min="14" max="60" width="3" style="4" customWidth="1"/>
    <col min="61" max="61" width="3" style="4" bestFit="1" customWidth="1"/>
    <col min="62" max="73" width="3" style="4" customWidth="1"/>
    <col min="74" max="16384" width="11.42578125" style="4"/>
  </cols>
  <sheetData>
    <row r="3" spans="2:73" x14ac:dyDescent="0.25">
      <c r="B3" s="115">
        <v>2010</v>
      </c>
      <c r="C3" s="115"/>
      <c r="D3" s="115"/>
      <c r="E3" s="115"/>
      <c r="F3" s="115"/>
      <c r="G3" s="115"/>
      <c r="H3" s="115"/>
      <c r="I3" s="115"/>
      <c r="J3" s="115"/>
      <c r="K3" s="115"/>
      <c r="L3" s="115"/>
      <c r="M3" s="115"/>
      <c r="N3" s="115">
        <v>2011</v>
      </c>
      <c r="O3" s="115"/>
      <c r="P3" s="115"/>
      <c r="Q3" s="115"/>
      <c r="R3" s="115"/>
      <c r="S3" s="115"/>
      <c r="T3" s="115"/>
      <c r="U3" s="115"/>
      <c r="V3" s="115"/>
      <c r="W3" s="115"/>
      <c r="X3" s="115"/>
      <c r="Y3" s="115"/>
      <c r="Z3" s="115">
        <v>2012</v>
      </c>
      <c r="AA3" s="115"/>
      <c r="AB3" s="115"/>
      <c r="AC3" s="115"/>
      <c r="AD3" s="115"/>
      <c r="AE3" s="115"/>
      <c r="AF3" s="115"/>
      <c r="AG3" s="115"/>
      <c r="AH3" s="115"/>
      <c r="AI3" s="115"/>
      <c r="AJ3" s="115"/>
      <c r="AK3" s="115"/>
      <c r="AL3" s="115">
        <v>2013</v>
      </c>
      <c r="AM3" s="115"/>
      <c r="AN3" s="115"/>
      <c r="AO3" s="115"/>
      <c r="AP3" s="115"/>
      <c r="AQ3" s="115"/>
      <c r="AR3" s="115"/>
      <c r="AS3" s="115"/>
      <c r="AT3" s="115"/>
      <c r="AU3" s="115"/>
      <c r="AV3" s="115"/>
      <c r="AW3" s="115"/>
      <c r="AX3" s="115">
        <v>2014</v>
      </c>
      <c r="AY3" s="115"/>
      <c r="AZ3" s="115"/>
      <c r="BA3" s="115"/>
      <c r="BB3" s="115"/>
      <c r="BC3" s="115"/>
      <c r="BD3" s="115"/>
      <c r="BE3" s="115"/>
      <c r="BF3" s="115"/>
      <c r="BG3" s="115"/>
      <c r="BH3" s="115"/>
      <c r="BI3" s="115"/>
      <c r="BJ3" s="115">
        <v>2015</v>
      </c>
      <c r="BK3" s="115"/>
      <c r="BL3" s="115"/>
      <c r="BM3" s="115"/>
      <c r="BN3" s="115"/>
      <c r="BO3" s="115"/>
      <c r="BP3" s="115"/>
      <c r="BQ3" s="115"/>
      <c r="BR3" s="115"/>
      <c r="BS3" s="115"/>
      <c r="BT3" s="115"/>
      <c r="BU3" s="115"/>
    </row>
    <row r="4" spans="2:73" x14ac:dyDescent="0.25">
      <c r="B4" s="5">
        <v>1</v>
      </c>
      <c r="C4" s="5">
        <v>2</v>
      </c>
      <c r="D4" s="5">
        <v>3</v>
      </c>
      <c r="E4" s="5">
        <v>4</v>
      </c>
      <c r="F4" s="5">
        <v>5</v>
      </c>
      <c r="G4" s="5">
        <v>6</v>
      </c>
      <c r="H4" s="5">
        <v>7</v>
      </c>
      <c r="I4" s="5">
        <v>8</v>
      </c>
      <c r="J4" s="5">
        <v>9</v>
      </c>
      <c r="K4" s="5">
        <v>10</v>
      </c>
      <c r="L4" s="5">
        <v>11</v>
      </c>
      <c r="M4" s="5">
        <v>12</v>
      </c>
      <c r="N4" s="5">
        <v>1</v>
      </c>
      <c r="O4" s="5">
        <v>2</v>
      </c>
      <c r="P4" s="5">
        <v>3</v>
      </c>
      <c r="Q4" s="5">
        <v>4</v>
      </c>
      <c r="R4" s="5">
        <v>5</v>
      </c>
      <c r="S4" s="5">
        <v>6</v>
      </c>
      <c r="T4" s="5">
        <v>7</v>
      </c>
      <c r="U4" s="5">
        <v>8</v>
      </c>
      <c r="V4" s="5">
        <v>9</v>
      </c>
      <c r="W4" s="5">
        <v>10</v>
      </c>
      <c r="X4" s="5">
        <v>11</v>
      </c>
      <c r="Y4" s="5">
        <v>12</v>
      </c>
      <c r="Z4" s="5">
        <v>1</v>
      </c>
      <c r="AA4" s="5">
        <v>2</v>
      </c>
      <c r="AB4" s="5">
        <v>3</v>
      </c>
      <c r="AC4" s="5">
        <v>4</v>
      </c>
      <c r="AD4" s="5">
        <v>5</v>
      </c>
      <c r="AE4" s="5">
        <v>6</v>
      </c>
      <c r="AF4" s="5">
        <v>7</v>
      </c>
      <c r="AG4" s="5">
        <v>8</v>
      </c>
      <c r="AH4" s="5">
        <v>9</v>
      </c>
      <c r="AI4" s="5">
        <v>10</v>
      </c>
      <c r="AJ4" s="5">
        <v>11</v>
      </c>
      <c r="AK4" s="5">
        <v>12</v>
      </c>
      <c r="AL4" s="5">
        <v>1</v>
      </c>
      <c r="AM4" s="5">
        <v>2</v>
      </c>
      <c r="AN4" s="5">
        <v>3</v>
      </c>
      <c r="AO4" s="5">
        <v>4</v>
      </c>
      <c r="AP4" s="5">
        <v>5</v>
      </c>
      <c r="AQ4" s="5">
        <v>6</v>
      </c>
      <c r="AR4" s="5">
        <v>7</v>
      </c>
      <c r="AS4" s="5">
        <v>8</v>
      </c>
      <c r="AT4" s="5">
        <v>9</v>
      </c>
      <c r="AU4" s="5">
        <v>10</v>
      </c>
      <c r="AV4" s="5">
        <v>11</v>
      </c>
      <c r="AW4" s="5">
        <v>12</v>
      </c>
      <c r="AX4" s="5">
        <v>1</v>
      </c>
      <c r="AY4" s="5">
        <v>2</v>
      </c>
      <c r="AZ4" s="5">
        <v>3</v>
      </c>
      <c r="BA4" s="5">
        <v>4</v>
      </c>
      <c r="BB4" s="5">
        <v>5</v>
      </c>
      <c r="BC4" s="5">
        <v>6</v>
      </c>
      <c r="BD4" s="5">
        <v>7</v>
      </c>
      <c r="BE4" s="5">
        <v>8</v>
      </c>
      <c r="BF4" s="5">
        <v>9</v>
      </c>
      <c r="BG4" s="5">
        <v>10</v>
      </c>
      <c r="BH4" s="5">
        <v>11</v>
      </c>
      <c r="BI4" s="5">
        <v>12</v>
      </c>
      <c r="BJ4" s="5">
        <v>1</v>
      </c>
      <c r="BK4" s="5">
        <v>2</v>
      </c>
      <c r="BL4" s="5">
        <v>3</v>
      </c>
      <c r="BM4" s="5">
        <v>4</v>
      </c>
      <c r="BN4" s="5">
        <v>5</v>
      </c>
      <c r="BO4" s="5">
        <v>6</v>
      </c>
      <c r="BP4" s="5">
        <v>7</v>
      </c>
      <c r="BQ4" s="5">
        <v>8</v>
      </c>
      <c r="BR4" s="5">
        <v>9</v>
      </c>
      <c r="BS4" s="5">
        <v>10</v>
      </c>
      <c r="BT4" s="5">
        <v>11</v>
      </c>
      <c r="BU4" s="5">
        <v>12</v>
      </c>
    </row>
    <row r="5" spans="2:73" ht="26.25" customHeight="1" x14ac:dyDescent="0.25">
      <c r="B5" s="5"/>
      <c r="C5" s="5"/>
      <c r="D5" s="5"/>
      <c r="E5" s="116" t="s">
        <v>29</v>
      </c>
      <c r="F5" s="117"/>
      <c r="G5" s="117"/>
      <c r="H5" s="117"/>
      <c r="I5" s="117"/>
      <c r="J5" s="117"/>
      <c r="K5" s="117"/>
      <c r="L5" s="117"/>
      <c r="M5" s="117"/>
      <c r="N5" s="117"/>
      <c r="O5" s="117"/>
      <c r="P5" s="117"/>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row>
    <row r="6" spans="2:73" ht="26.25" customHeight="1" x14ac:dyDescent="0.25">
      <c r="B6" s="5"/>
      <c r="C6" s="5"/>
      <c r="D6" s="5"/>
      <c r="E6" s="6"/>
      <c r="F6" s="6"/>
      <c r="G6" s="6"/>
      <c r="H6" s="6"/>
      <c r="I6" s="6"/>
      <c r="J6" s="6"/>
      <c r="K6" s="6"/>
      <c r="L6" s="6"/>
      <c r="M6" s="6"/>
      <c r="N6" s="6"/>
      <c r="O6" s="6"/>
      <c r="P6" s="6"/>
      <c r="Q6" s="5"/>
      <c r="R6" s="5"/>
      <c r="S6" s="5"/>
      <c r="T6" s="5"/>
      <c r="U6" s="5"/>
      <c r="V6" s="5"/>
      <c r="W6" s="5"/>
      <c r="X6" s="5"/>
      <c r="Y6" s="5"/>
      <c r="Z6" s="5"/>
      <c r="AA6" s="5"/>
      <c r="AB6" s="5"/>
      <c r="AC6" s="5"/>
      <c r="AD6" s="5"/>
      <c r="AE6" s="5"/>
      <c r="AF6" s="5"/>
      <c r="AG6" s="5"/>
      <c r="AH6" s="5"/>
      <c r="AI6" s="5"/>
      <c r="AJ6" s="5"/>
      <c r="AK6" s="5"/>
      <c r="AL6" s="5"/>
      <c r="AM6" s="5"/>
      <c r="AN6" s="5"/>
      <c r="AO6" s="5"/>
      <c r="AP6" s="116" t="s">
        <v>30</v>
      </c>
      <c r="AQ6" s="117"/>
      <c r="AR6" s="117"/>
      <c r="AS6" s="118"/>
      <c r="AT6" s="118"/>
      <c r="AU6" s="118"/>
      <c r="AV6" s="118"/>
      <c r="AW6" s="118"/>
      <c r="AX6" s="8"/>
      <c r="AY6" s="8"/>
      <c r="AZ6" s="5"/>
      <c r="BA6" s="5"/>
      <c r="BB6" s="5"/>
      <c r="BC6" s="5"/>
      <c r="BD6" s="5"/>
      <c r="BE6" s="5"/>
      <c r="BF6" s="5"/>
      <c r="BG6" s="5"/>
      <c r="BH6" s="5"/>
      <c r="BI6" s="5"/>
      <c r="BJ6" s="5"/>
      <c r="BK6" s="5"/>
      <c r="BL6" s="5"/>
      <c r="BM6" s="5"/>
      <c r="BN6" s="5"/>
      <c r="BO6" s="5"/>
      <c r="BP6" s="5"/>
      <c r="BQ6" s="5"/>
      <c r="BR6" s="5"/>
      <c r="BS6" s="5"/>
      <c r="BT6" s="5"/>
      <c r="BU6" s="5"/>
    </row>
    <row r="7" spans="2:73" ht="26.25" customHeight="1" x14ac:dyDescent="0.2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10"/>
      <c r="AS7" s="119" t="s">
        <v>31</v>
      </c>
      <c r="AT7" s="119"/>
      <c r="AU7" s="119"/>
      <c r="AV7" s="119"/>
      <c r="AW7" s="119"/>
      <c r="AX7" s="119"/>
      <c r="AY7" s="119"/>
      <c r="AZ7" s="13"/>
      <c r="BA7" s="8"/>
      <c r="BB7" s="8"/>
      <c r="BC7" s="8"/>
      <c r="BD7" s="8"/>
      <c r="BE7" s="8"/>
      <c r="BF7" s="8"/>
      <c r="BG7" s="8"/>
      <c r="BH7" s="8"/>
      <c r="BI7" s="8"/>
      <c r="BJ7" s="8"/>
      <c r="BK7" s="8"/>
      <c r="BL7" s="5"/>
      <c r="BM7" s="5"/>
      <c r="BN7" s="5"/>
      <c r="BO7" s="5"/>
      <c r="BP7" s="5"/>
      <c r="BQ7" s="5"/>
      <c r="BR7" s="5"/>
      <c r="BS7" s="5"/>
      <c r="BT7" s="5"/>
      <c r="BU7" s="5"/>
    </row>
    <row r="8" spans="2:73" ht="26.25" customHeight="1" x14ac:dyDescent="0.2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9"/>
      <c r="AT8" s="9"/>
      <c r="AU8" s="11"/>
      <c r="AV8" s="11"/>
      <c r="AW8" s="11"/>
      <c r="AX8" s="11"/>
      <c r="AY8" s="12"/>
      <c r="AZ8" s="119" t="s">
        <v>32</v>
      </c>
      <c r="BA8" s="119"/>
      <c r="BB8" s="119"/>
      <c r="BC8" s="119"/>
      <c r="BD8" s="119"/>
      <c r="BE8" s="119"/>
      <c r="BF8" s="119"/>
      <c r="BG8" s="119"/>
      <c r="BH8" s="119"/>
      <c r="BI8" s="119"/>
      <c r="BJ8" s="119"/>
      <c r="BK8" s="119"/>
      <c r="BL8" s="7"/>
      <c r="BM8" s="5"/>
      <c r="BN8" s="5"/>
      <c r="BO8" s="5"/>
      <c r="BP8" s="5"/>
      <c r="BQ8" s="5"/>
      <c r="BR8" s="5"/>
      <c r="BS8" s="5"/>
      <c r="BT8" s="5"/>
      <c r="BU8" s="5"/>
    </row>
    <row r="9" spans="2:73" ht="26.25" customHeight="1" x14ac:dyDescent="0.2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9"/>
      <c r="BA9" s="9"/>
      <c r="BB9" s="9"/>
      <c r="BC9" s="9"/>
      <c r="BD9" s="9"/>
      <c r="BE9" s="120" t="s">
        <v>33</v>
      </c>
      <c r="BF9" s="121"/>
      <c r="BG9" s="121"/>
      <c r="BH9" s="121"/>
      <c r="BI9" s="121"/>
      <c r="BJ9" s="121"/>
      <c r="BK9" s="121"/>
      <c r="BL9" s="121"/>
      <c r="BM9" s="122"/>
      <c r="BN9" s="5"/>
      <c r="BO9" s="5"/>
      <c r="BP9" s="5"/>
      <c r="BQ9" s="5"/>
      <c r="BR9" s="5"/>
      <c r="BS9" s="5"/>
      <c r="BT9" s="5"/>
      <c r="BU9" s="5"/>
    </row>
    <row r="10" spans="2:73" ht="26.25" customHeight="1" x14ac:dyDescent="0.25">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5"/>
      <c r="BF10" s="15"/>
      <c r="BG10" s="15"/>
      <c r="BH10" s="15"/>
      <c r="BI10" s="15"/>
      <c r="BJ10" s="15"/>
      <c r="BK10" s="15"/>
      <c r="BL10" s="15"/>
      <c r="BM10" s="15"/>
      <c r="BN10" s="14"/>
      <c r="BO10" s="14"/>
      <c r="BP10" s="14"/>
      <c r="BQ10" s="14"/>
      <c r="BR10" s="14"/>
      <c r="BS10" s="14"/>
      <c r="BT10" s="14"/>
      <c r="BU10" s="14"/>
    </row>
    <row r="15" spans="2:73" ht="15" x14ac:dyDescent="0.25">
      <c r="D15" s="101" t="s">
        <v>34</v>
      </c>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3"/>
    </row>
  </sheetData>
  <mergeCells count="12">
    <mergeCell ref="BJ3:BU3"/>
    <mergeCell ref="D15:AB15"/>
    <mergeCell ref="B3:M3"/>
    <mergeCell ref="N3:Y3"/>
    <mergeCell ref="Z3:AK3"/>
    <mergeCell ref="AL3:AW3"/>
    <mergeCell ref="AX3:BI3"/>
    <mergeCell ref="E5:P5"/>
    <mergeCell ref="AP6:AW6"/>
    <mergeCell ref="AS7:AY7"/>
    <mergeCell ref="AZ8:BK8"/>
    <mergeCell ref="BE9:BM9"/>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F3" sqref="F3"/>
    </sheetView>
  </sheetViews>
  <sheetFormatPr defaultColWidth="9.140625" defaultRowHeight="15" x14ac:dyDescent="0.25"/>
  <cols>
    <col min="1" max="1" width="16.85546875" style="1" customWidth="1"/>
    <col min="2" max="2" width="78.85546875" style="1" customWidth="1"/>
    <col min="3" max="16384" width="9.140625" style="1"/>
  </cols>
  <sheetData>
    <row r="1" spans="1:2" x14ac:dyDescent="0.25">
      <c r="B1" s="2" t="s">
        <v>15</v>
      </c>
    </row>
    <row r="2" spans="1:2" ht="67.5" customHeight="1" x14ac:dyDescent="0.25">
      <c r="A2" s="1" t="s">
        <v>3</v>
      </c>
      <c r="B2" s="3" t="s">
        <v>7</v>
      </c>
    </row>
    <row r="3" spans="1:2" ht="94.5" customHeight="1" x14ac:dyDescent="0.25">
      <c r="A3" s="1" t="s">
        <v>4</v>
      </c>
      <c r="B3" s="3" t="s">
        <v>8</v>
      </c>
    </row>
    <row r="4" spans="1:2" ht="84" customHeight="1" x14ac:dyDescent="0.25">
      <c r="A4" s="1" t="s">
        <v>5</v>
      </c>
      <c r="B4" s="3" t="s">
        <v>9</v>
      </c>
    </row>
    <row r="5" spans="1:2" ht="95.25" customHeight="1" x14ac:dyDescent="0.25">
      <c r="A5" s="1" t="s">
        <v>12</v>
      </c>
      <c r="B5" s="3" t="s">
        <v>10</v>
      </c>
    </row>
    <row r="6" spans="1:2" ht="90" x14ac:dyDescent="0.25">
      <c r="A6" s="1" t="s">
        <v>6</v>
      </c>
      <c r="B6" s="3"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Projects overview</vt:lpstr>
      <vt:lpstr>Graphic</vt:lpstr>
      <vt:lpstr>Work in PG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2015-06-03T12:29:35Z</dcterms:modified>
</cp:coreProperties>
</file>