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Project duration" sheetId="1" r:id="rId1"/>
    <sheet name="Project description" sheetId="2" r:id="rId2"/>
    <sheet name="Work in PG" sheetId="3" r:id="rId3"/>
  </sheets>
  <calcPr calcId="144525"/>
</workbook>
</file>

<file path=xl/calcChain.xml><?xml version="1.0" encoding="utf-8"?>
<calcChain xmlns="http://schemas.openxmlformats.org/spreadsheetml/2006/main">
  <c r="I8" i="1" l="1"/>
  <c r="I7" i="1"/>
  <c r="I6" i="1"/>
  <c r="I5" i="1"/>
  <c r="I4" i="1"/>
  <c r="E13" i="1"/>
  <c r="E12" i="1"/>
  <c r="E5" i="1"/>
  <c r="E4" i="1"/>
  <c r="D4" i="1"/>
  <c r="E6" i="1"/>
  <c r="E29" i="1" l="1"/>
  <c r="E15" i="1"/>
  <c r="E14" i="1"/>
  <c r="E23" i="1"/>
  <c r="E22" i="1"/>
  <c r="E31" i="1"/>
  <c r="E30" i="1"/>
  <c r="E20" i="1"/>
  <c r="E32" i="1" l="1"/>
  <c r="E24" i="1"/>
  <c r="E21" i="1"/>
  <c r="E16" i="1"/>
  <c r="D33" i="1"/>
  <c r="D25" i="1"/>
  <c r="E33" i="1" l="1"/>
  <c r="F29" i="1" s="1"/>
  <c r="E25" i="1"/>
  <c r="E17" i="1"/>
  <c r="D17" i="1"/>
  <c r="D6" i="1"/>
  <c r="D5" i="1"/>
  <c r="E7" i="1" l="1"/>
  <c r="D9" i="1"/>
  <c r="H5" i="1"/>
  <c r="F15" i="1"/>
  <c r="F14" i="1"/>
  <c r="F13" i="1"/>
  <c r="H6" i="1"/>
  <c r="F20" i="1"/>
  <c r="F23" i="1"/>
  <c r="F22" i="1"/>
  <c r="F21" i="1"/>
  <c r="F12" i="1"/>
  <c r="H7" i="1"/>
  <c r="F30" i="1"/>
  <c r="F31" i="1"/>
  <c r="F16" i="1"/>
  <c r="F24" i="1"/>
  <c r="F32" i="1"/>
  <c r="E9" i="1" l="1"/>
  <c r="H4" i="1" l="1"/>
  <c r="H8" i="1" s="1"/>
  <c r="F5" i="1"/>
  <c r="F4" i="1"/>
  <c r="F6" i="1"/>
  <c r="F7" i="1"/>
</calcChain>
</file>

<file path=xl/comments1.xml><?xml version="1.0" encoding="utf-8"?>
<comments xmlns="http://schemas.openxmlformats.org/spreadsheetml/2006/main">
  <authors>
    <author>Author</author>
  </authors>
  <commentList>
    <comment ref="D3" authorId="0">
      <text>
        <r>
          <rPr>
            <b/>
            <sz val="9"/>
            <color indexed="81"/>
            <rFont val="Tahoma"/>
            <family val="2"/>
          </rPr>
          <t xml:space="preserve">Manually enter these numbers
</t>
        </r>
        <r>
          <rPr>
            <sz val="9"/>
            <color indexed="81"/>
            <rFont val="Tahoma"/>
            <family val="2"/>
          </rPr>
          <t xml:space="preserve">
</t>
        </r>
      </text>
    </comment>
    <comment ref="E6" authorId="0">
      <text>
        <r>
          <rPr>
            <b/>
            <sz val="9"/>
            <color indexed="81"/>
            <rFont val="Tahoma"/>
            <family val="2"/>
          </rPr>
          <t>Author:</t>
        </r>
        <r>
          <rPr>
            <sz val="9"/>
            <color indexed="81"/>
            <rFont val="Tahoma"/>
            <family val="2"/>
          </rPr>
          <t xml:space="preserve">
at 55% execution, 45% managing and controlling
</t>
        </r>
      </text>
    </comment>
    <comment ref="E7" authorId="0">
      <text>
        <r>
          <rPr>
            <b/>
            <sz val="9"/>
            <color indexed="81"/>
            <rFont val="Tahoma"/>
            <family val="2"/>
          </rPr>
          <t>Author:</t>
        </r>
        <r>
          <rPr>
            <sz val="9"/>
            <color indexed="81"/>
            <rFont val="Tahoma"/>
            <family val="2"/>
          </rPr>
          <t xml:space="preserve">
at 55% execution, 45% managing and controlling
</t>
        </r>
      </text>
    </comment>
    <comment ref="H8" authorId="0">
      <text>
        <r>
          <rPr>
            <b/>
            <sz val="9"/>
            <color indexed="81"/>
            <rFont val="Tahoma"/>
            <family val="2"/>
          </rPr>
          <t>This should be a bit more than 4500 hrs</t>
        </r>
        <r>
          <rPr>
            <sz val="9"/>
            <color indexed="81"/>
            <rFont val="Tahoma"/>
            <family val="2"/>
          </rPr>
          <t xml:space="preserve">
</t>
        </r>
      </text>
    </comment>
    <comment ref="I8" authorId="0">
      <text>
        <r>
          <rPr>
            <b/>
            <sz val="9"/>
            <color indexed="81"/>
            <rFont val="Tahoma"/>
            <family val="2"/>
          </rPr>
          <t xml:space="preserve">This should be a bit more than 36 months
</t>
        </r>
      </text>
    </comment>
    <comment ref="E14" authorId="0">
      <text>
        <r>
          <rPr>
            <b/>
            <sz val="9"/>
            <color indexed="81"/>
            <rFont val="Tahoma"/>
            <family val="2"/>
          </rPr>
          <t xml:space="preserve">Author:
</t>
        </r>
        <r>
          <rPr>
            <sz val="9"/>
            <color indexed="81"/>
            <rFont val="Tahoma"/>
            <family val="2"/>
          </rPr>
          <t>at 45% execution, 35% managing and controlling, remaining tech work.</t>
        </r>
      </text>
    </comment>
    <comment ref="E15" authorId="0">
      <text>
        <r>
          <rPr>
            <b/>
            <sz val="9"/>
            <color indexed="81"/>
            <rFont val="Tahoma"/>
            <family val="2"/>
          </rPr>
          <t>Author:</t>
        </r>
        <r>
          <rPr>
            <sz val="9"/>
            <color indexed="81"/>
            <rFont val="Tahoma"/>
            <family val="2"/>
          </rPr>
          <t xml:space="preserve">
at 45% execution, 35% managing and controlling, remaining tech work.
</t>
        </r>
      </text>
    </comment>
    <comment ref="E22" authorId="0">
      <text>
        <r>
          <rPr>
            <b/>
            <sz val="9"/>
            <color indexed="81"/>
            <rFont val="Tahoma"/>
            <family val="2"/>
          </rPr>
          <t xml:space="preserve">Author:
</t>
        </r>
        <r>
          <rPr>
            <sz val="9"/>
            <color indexed="81"/>
            <rFont val="Tahoma"/>
            <family val="2"/>
          </rPr>
          <t xml:space="preserve">at 45% execution, 35% managing and controlling, remaining tech work.
</t>
        </r>
      </text>
    </comment>
    <comment ref="E23" authorId="0">
      <text>
        <r>
          <rPr>
            <b/>
            <sz val="9"/>
            <color indexed="81"/>
            <rFont val="Tahoma"/>
            <family val="2"/>
          </rPr>
          <t xml:space="preserve">Author:
</t>
        </r>
        <r>
          <rPr>
            <sz val="9"/>
            <color indexed="81"/>
            <rFont val="Tahoma"/>
            <family val="2"/>
          </rPr>
          <t xml:space="preserve">at 45% execution, 35% managing and controlling, remaining tech work.
</t>
        </r>
      </text>
    </comment>
    <comment ref="E30" authorId="0">
      <text>
        <r>
          <rPr>
            <b/>
            <sz val="9"/>
            <color indexed="81"/>
            <rFont val="Tahoma"/>
            <family val="2"/>
          </rPr>
          <t xml:space="preserve">Author:
</t>
        </r>
        <r>
          <rPr>
            <sz val="9"/>
            <color indexed="81"/>
            <rFont val="Tahoma"/>
            <family val="2"/>
          </rPr>
          <t xml:space="preserve">at 45% execution, 35% managing and controlling, remaining tech work.
</t>
        </r>
      </text>
    </comment>
    <comment ref="E31" authorId="0">
      <text>
        <r>
          <rPr>
            <b/>
            <sz val="9"/>
            <color indexed="81"/>
            <rFont val="Tahoma"/>
            <family val="2"/>
          </rPr>
          <t xml:space="preserve">Author:
</t>
        </r>
        <r>
          <rPr>
            <sz val="9"/>
            <color indexed="81"/>
            <rFont val="Tahoma"/>
            <family val="2"/>
          </rPr>
          <t xml:space="preserve">at 45% execution, 35% managing and controlling, remaining tech work.
</t>
        </r>
      </text>
    </comment>
  </commentList>
</comments>
</file>

<file path=xl/sharedStrings.xml><?xml version="1.0" encoding="utf-8"?>
<sst xmlns="http://schemas.openxmlformats.org/spreadsheetml/2006/main" count="74" uniqueCount="34">
  <si>
    <t>days</t>
  </si>
  <si>
    <t>hrs</t>
  </si>
  <si>
    <t xml:space="preserve">na </t>
  </si>
  <si>
    <t>na</t>
  </si>
  <si>
    <t>TOTAL</t>
  </si>
  <si>
    <t>Initiating</t>
  </si>
  <si>
    <t>Planning</t>
  </si>
  <si>
    <t>Executing</t>
  </si>
  <si>
    <t>Closing</t>
  </si>
  <si>
    <t>Defining the project scope and obtaining approval from stakeholders. For example: Perform project assessment; define the high-level scope of the project; perform key stakeholder analysis; identify and document high-level risks, assumptions, and constraints; develop and obtain approval for the project charter.</t>
  </si>
  <si>
    <t>Preparing the project plan and developing the work breakdown structure (WBS). For example: Assess detailed project requirements, constraints, and assumptions with stakeholders; create the work breakdown structure; develop a project schedule; develop budget, human resource management, communication, procurement, quality management, change management, and risk management plans; present the project plan to the key stakeholders; conduct a kick-off meeting.</t>
  </si>
  <si>
    <t>Performing the work necessary to achieve the stated objectives of the project. For example: Obtain and manage project resources; execute the tasks as defined in the project plan; implement the quality management plan; implement approved changes according to the change management plan; implement approved actions by following the risk management plan; maximize team performance.</t>
  </si>
  <si>
    <t>Monitoring project progress, managing change and risk, and communicating project status. For example: Measure project performance using appropriate tools and techniques; manage changes to the project scope, schedule, and costs; ensure that project deliverables conform to the quality standards; update the risk register and risk response plan; assess corrective actions on the issue register; communicate project status to stakeholders.</t>
  </si>
  <si>
    <t>Finalizing all project activities, archiving documents, obtaining acceptance for deliverables, and communicating project closure. For example: Obtain final acceptance of the project deliverables; transfer the ownership of deliverables; obtain financial, legal, and administrative closure; distribute the final project report; collate lessons learned; archive project documents and materials; measure customer satisfaction.</t>
  </si>
  <si>
    <t>Monitoring &amp; Controlling</t>
  </si>
  <si>
    <t>Worked as a project manager. Initiation PG- product requirements gathering from customer, project charter. Planning- identifying and estimating of tasks, creating schedule, putting together team including hiring from outside. In Execution phase- hiring team, delivery of modules per quality standards, managing change requests, testing in app-store, team dev &amp; mgmt. In M&amp;C phase- people and project perf measurement, control communications, quality process assessment. In closing phase got customer sign off, administrative closure and team release.</t>
  </si>
  <si>
    <t>Project</t>
  </si>
  <si>
    <t>Description</t>
  </si>
  <si>
    <t>Project-A</t>
  </si>
  <si>
    <t>Project-B</t>
  </si>
  <si>
    <t>Project-C</t>
  </si>
  <si>
    <t>Project-D</t>
  </si>
  <si>
    <t>Project-A: &lt;short description&gt;</t>
  </si>
  <si>
    <t>Project-B: &lt;short description&gt;</t>
  </si>
  <si>
    <t>Project-C: &lt;short description&gt;</t>
  </si>
  <si>
    <t>Project-D: &lt;short description&gt;</t>
  </si>
  <si>
    <t>% of total effort</t>
  </si>
  <si>
    <t>Execution</t>
  </si>
  <si>
    <r>
      <rPr>
        <b/>
        <sz val="11"/>
        <color theme="7" tint="-0.249977111117893"/>
        <rFont val="Calibri"/>
        <family val="2"/>
        <scheme val="minor"/>
      </rPr>
      <t>Note:</t>
    </r>
    <r>
      <rPr>
        <sz val="11"/>
        <color theme="7" tint="-0.249977111117893"/>
        <rFont val="Calibri"/>
        <family val="2"/>
        <scheme val="minor"/>
      </rPr>
      <t xml:space="preserve"> Short &lt;=550 char description of the project. Make sure you show your experience under each of process groups, and make sure you use the PMBOK keywords to describe your work such as 'risk register', 'schedule', and so on. 
One way to approach is to write free flow description of what you have done on each of the project. Then copy the entire content to a word program such as Notepad++ that shows char count of the text. Keep refining the content till you are with in 550 characters.  Refer to the type of work you would do in each of process group in the next worksheet.
Remember that you only need to show little over 36 months (4500 hrs) of work experience. That comes to about 6hrs/day. So see how many projects would you need to write about in this timeframe of 3yrs.
An example is given below, but you can do a better job in putting together a comprehensive description under 550 chars. It's a communication challenge :) - something we project managers spend 90% of our time doing, on the project.</t>
    </r>
  </si>
  <si>
    <r>
      <rPr>
        <b/>
        <sz val="11"/>
        <color theme="7" tint="-0.249977111117893"/>
        <rFont val="Calibri"/>
        <family val="2"/>
        <scheme val="minor"/>
      </rPr>
      <t>Note:</t>
    </r>
    <r>
      <rPr>
        <sz val="11"/>
        <color theme="7" tint="-0.249977111117893"/>
        <rFont val="Calibri"/>
        <family val="2"/>
        <scheme val="minor"/>
      </rPr>
      <t xml:space="preserve"> This is made up data, to show as an example. But what you really need is the column marked in blue. Rest of the information is to help you arrive at realistic hrs. 
If you haven't done any work in any particular PG (say, you joined during Planning work and skipped Initiating PG), don't put any hrs. 
Do not show tech work if may have done, in this. Update formula in column E according to your work, to reflect this. Look at the comments for current ratio. 
Copy-paste Project rows if you have more than 4 projects in 3yrs of experience.</t>
    </r>
  </si>
  <si>
    <r>
      <rPr>
        <b/>
        <sz val="11"/>
        <color theme="7" tint="-0.249977111117893"/>
        <rFont val="Calibri"/>
        <family val="2"/>
        <scheme val="minor"/>
      </rPr>
      <t xml:space="preserve">Note: </t>
    </r>
    <r>
      <rPr>
        <sz val="11"/>
        <color theme="7" tint="-0.249977111117893"/>
        <rFont val="Calibri"/>
        <family val="2"/>
        <scheme val="minor"/>
      </rPr>
      <t>Definitions as given in the PMP application site.</t>
    </r>
  </si>
  <si>
    <t>Fill in</t>
  </si>
  <si>
    <t>Total hrs</t>
  </si>
  <si>
    <t>Total months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</si>
</sst>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7" tint="-0.249977111117893"/>
      <name val="Calibri"/>
      <family val="2"/>
      <scheme val="minor"/>
    </font>
    <font>
      <b/>
      <sz val="11"/>
      <name val="Calibri"/>
      <family val="2"/>
      <scheme val="minor"/>
    </font>
    <font>
      <b/>
      <sz val="11"/>
      <color theme="7" tint="-0.249977111117893"/>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0" fillId="0" borderId="0" xfId="0" applyNumberFormat="1" applyAlignment="1">
      <alignment wrapText="1"/>
    </xf>
    <xf numFmtId="0" fontId="0" fillId="3" borderId="0" xfId="0" applyNumberFormat="1" applyFill="1" applyAlignment="1">
      <alignment wrapText="1"/>
    </xf>
    <xf numFmtId="0" fontId="0" fillId="0" borderId="0" xfId="0" applyNumberFormat="1" applyAlignment="1">
      <alignment horizontal="center" wrapText="1"/>
    </xf>
    <xf numFmtId="15" fontId="0" fillId="0" borderId="0" xfId="0" applyNumberFormat="1" applyAlignment="1">
      <alignment horizontal="center" wrapText="1"/>
    </xf>
    <xf numFmtId="0" fontId="0" fillId="3" borderId="0" xfId="0" applyNumberFormat="1" applyFill="1" applyAlignment="1">
      <alignment horizontal="center" wrapText="1"/>
    </xf>
    <xf numFmtId="0" fontId="2" fillId="0" borderId="0" xfId="0" applyNumberFormat="1" applyFont="1" applyAlignment="1">
      <alignment horizontal="center" wrapText="1"/>
    </xf>
    <xf numFmtId="9" fontId="0" fillId="0" borderId="0" xfId="1" applyFont="1" applyAlignment="1">
      <alignment horizontal="center" wrapText="1"/>
    </xf>
    <xf numFmtId="0" fontId="0" fillId="0" borderId="0" xfId="0" applyAlignment="1">
      <alignment wrapText="1"/>
    </xf>
    <xf numFmtId="0" fontId="5" fillId="0" borderId="0" xfId="0" applyFont="1" applyAlignment="1">
      <alignment wrapText="1"/>
    </xf>
    <xf numFmtId="0" fontId="6" fillId="4" borderId="1" xfId="0" applyFont="1" applyFill="1" applyBorder="1" applyAlignment="1">
      <alignment horizontal="center" wrapText="1"/>
    </xf>
    <xf numFmtId="0" fontId="0" fillId="0" borderId="1" xfId="0" applyBorder="1" applyAlignment="1">
      <alignment wrapText="1"/>
    </xf>
    <xf numFmtId="1" fontId="0" fillId="4" borderId="0" xfId="0" applyNumberFormat="1" applyFill="1" applyAlignment="1">
      <alignment horizontal="center" wrapText="1"/>
    </xf>
    <xf numFmtId="1" fontId="2" fillId="2" borderId="1" xfId="0" applyNumberFormat="1" applyFont="1" applyFill="1" applyBorder="1" applyAlignment="1">
      <alignment horizontal="center" wrapText="1"/>
    </xf>
    <xf numFmtId="0" fontId="2" fillId="3" borderId="1" xfId="0" applyNumberFormat="1" applyFont="1" applyFill="1" applyBorder="1" applyAlignment="1">
      <alignment wrapText="1"/>
    </xf>
    <xf numFmtId="0" fontId="2" fillId="3" borderId="1" xfId="0" applyNumberFormat="1" applyFont="1" applyFill="1" applyBorder="1" applyAlignment="1">
      <alignment horizontal="center" wrapText="1"/>
    </xf>
    <xf numFmtId="0" fontId="2" fillId="0" borderId="0" xfId="0" applyNumberFormat="1" applyFont="1" applyAlignment="1">
      <alignment wrapText="1"/>
    </xf>
    <xf numFmtId="14" fontId="2" fillId="3" borderId="1" xfId="0" applyNumberFormat="1" applyFont="1" applyFill="1" applyBorder="1" applyAlignment="1">
      <alignment horizontal="center" wrapText="1"/>
    </xf>
    <xf numFmtId="15" fontId="2" fillId="3" borderId="1" xfId="0" applyNumberFormat="1" applyFont="1" applyFill="1" applyBorder="1" applyAlignment="1">
      <alignment horizontal="center" wrapText="1"/>
    </xf>
    <xf numFmtId="0" fontId="0" fillId="0" borderId="1" xfId="0" applyNumberFormat="1" applyBorder="1" applyAlignment="1">
      <alignment wrapText="1"/>
    </xf>
    <xf numFmtId="0" fontId="2" fillId="2" borderId="1" xfId="0" applyNumberFormat="1" applyFont="1" applyFill="1" applyBorder="1" applyAlignment="1">
      <alignment horizontal="center" wrapText="1"/>
    </xf>
    <xf numFmtId="1" fontId="2" fillId="3" borderId="1" xfId="0" applyNumberFormat="1" applyFont="1" applyFill="1" applyBorder="1" applyAlignment="1">
      <alignment horizontal="center" wrapText="1"/>
    </xf>
    <xf numFmtId="1" fontId="2" fillId="4" borderId="0" xfId="0" applyNumberFormat="1" applyFont="1" applyFill="1" applyAlignment="1">
      <alignment horizontal="center" wrapText="1"/>
    </xf>
    <xf numFmtId="1" fontId="0" fillId="2" borderId="0" xfId="0" applyNumberFormat="1" applyFill="1" applyAlignment="1">
      <alignment horizont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wrapText="1"/>
    </xf>
    <xf numFmtId="0" fontId="0" fillId="0" borderId="0" xfId="0" applyAlignment="1">
      <alignment vertical="center" wrapText="1"/>
    </xf>
    <xf numFmtId="2" fontId="0" fillId="5" borderId="0" xfId="0" applyNumberFormat="1" applyFill="1" applyAlignment="1">
      <alignment wrapText="1"/>
    </xf>
    <xf numFmtId="0" fontId="2" fillId="5" borderId="1" xfId="0" applyNumberFormat="1" applyFont="1" applyFill="1" applyBorder="1" applyAlignment="1">
      <alignment wrapText="1"/>
    </xf>
    <xf numFmtId="2" fontId="0" fillId="5" borderId="1" xfId="0" applyNumberFormat="1" applyFill="1" applyBorder="1" applyAlignment="1">
      <alignment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5"/>
  <sheetViews>
    <sheetView tabSelected="1" workbookViewId="0">
      <selection activeCell="L3" sqref="L3"/>
    </sheetView>
  </sheetViews>
  <sheetFormatPr defaultRowHeight="15" x14ac:dyDescent="0.25"/>
  <cols>
    <col min="1" max="1" width="43.7109375" style="1" customWidth="1"/>
    <col min="2" max="2" width="11.42578125" style="3" bestFit="1" customWidth="1"/>
    <col min="3" max="3" width="10.42578125" style="3" bestFit="1" customWidth="1"/>
    <col min="4" max="4" width="10.42578125" style="3" customWidth="1"/>
    <col min="5" max="5" width="9.140625" style="12"/>
    <col min="6" max="6" width="15.42578125" style="3" customWidth="1"/>
    <col min="7" max="7" width="9.140625" style="3"/>
    <col min="8" max="8" width="9.140625" style="1"/>
    <col min="9" max="9" width="12.5703125" style="1" bestFit="1" customWidth="1"/>
    <col min="10" max="16384" width="9.140625" style="1"/>
  </cols>
  <sheetData>
    <row r="2" spans="1:9" ht="124.5" customHeight="1" x14ac:dyDescent="0.25">
      <c r="A2" s="25" t="s">
        <v>29</v>
      </c>
      <c r="B2" s="26"/>
      <c r="C2" s="26"/>
      <c r="D2" s="26"/>
      <c r="E2" s="27"/>
      <c r="F2" s="27"/>
    </row>
    <row r="3" spans="1:9" s="16" customFormat="1" ht="15" customHeight="1" x14ac:dyDescent="0.25">
      <c r="A3" s="14" t="s">
        <v>22</v>
      </c>
      <c r="B3" s="18">
        <v>41014</v>
      </c>
      <c r="C3" s="18">
        <v>41517</v>
      </c>
      <c r="D3" s="17" t="s">
        <v>0</v>
      </c>
      <c r="E3" s="21" t="s">
        <v>1</v>
      </c>
      <c r="F3" s="15" t="s">
        <v>26</v>
      </c>
      <c r="G3" s="6"/>
      <c r="H3" s="20" t="s">
        <v>32</v>
      </c>
      <c r="I3" s="30" t="s">
        <v>33</v>
      </c>
    </row>
    <row r="4" spans="1:9" x14ac:dyDescent="0.25">
      <c r="A4" s="1" t="s">
        <v>5</v>
      </c>
      <c r="B4" s="4">
        <v>41014</v>
      </c>
      <c r="C4" s="4">
        <v>41090</v>
      </c>
      <c r="D4" s="3">
        <f>44+14</f>
        <v>58</v>
      </c>
      <c r="E4" s="12">
        <f>D4*4</f>
        <v>232</v>
      </c>
      <c r="F4" s="7">
        <f>E4/E9</f>
        <v>0.1112176414189837</v>
      </c>
      <c r="H4" s="23">
        <f>E9</f>
        <v>2086</v>
      </c>
      <c r="I4" s="29">
        <f>D9/22</f>
        <v>16.681818181818183</v>
      </c>
    </row>
    <row r="5" spans="1:9" x14ac:dyDescent="0.25">
      <c r="A5" s="1" t="s">
        <v>6</v>
      </c>
      <c r="B5" s="4">
        <v>41091</v>
      </c>
      <c r="C5" s="4">
        <v>41175</v>
      </c>
      <c r="D5" s="3">
        <f>66</f>
        <v>66</v>
      </c>
      <c r="E5" s="12">
        <f>D5*6</f>
        <v>396</v>
      </c>
      <c r="F5" s="7">
        <f>E5/E9</f>
        <v>0.18983700862895495</v>
      </c>
      <c r="H5" s="23">
        <f>E17</f>
        <v>301.2</v>
      </c>
      <c r="I5" s="29">
        <f>D17/22</f>
        <v>2.6363636363636362</v>
      </c>
    </row>
    <row r="6" spans="1:9" x14ac:dyDescent="0.25">
      <c r="A6" s="1" t="s">
        <v>27</v>
      </c>
      <c r="B6" s="4">
        <v>41179</v>
      </c>
      <c r="C6" s="4">
        <v>41578</v>
      </c>
      <c r="D6" s="3">
        <f>(20*12)+3</f>
        <v>243</v>
      </c>
      <c r="E6" s="12">
        <f>D6*6*0.55</f>
        <v>801.90000000000009</v>
      </c>
      <c r="F6" s="7">
        <f>E6/E9</f>
        <v>0.38441994247363381</v>
      </c>
      <c r="H6" s="23">
        <f>E25</f>
        <v>414</v>
      </c>
      <c r="I6" s="29">
        <f>D25/22</f>
        <v>3.6818181818181817</v>
      </c>
    </row>
    <row r="7" spans="1:9" x14ac:dyDescent="0.25">
      <c r="A7" s="1" t="s">
        <v>14</v>
      </c>
      <c r="B7" s="4">
        <v>41179</v>
      </c>
      <c r="C7" s="4">
        <v>41578</v>
      </c>
      <c r="E7" s="12">
        <f>D6*6*0.45</f>
        <v>656.1</v>
      </c>
      <c r="F7" s="7">
        <f>E7/E9</f>
        <v>0.31452540747842761</v>
      </c>
      <c r="H7" s="23">
        <f>E33</f>
        <v>2440</v>
      </c>
      <c r="I7" s="29">
        <f>D33/22</f>
        <v>22.227272727272727</v>
      </c>
    </row>
    <row r="8" spans="1:9" x14ac:dyDescent="0.25">
      <c r="A8" s="1" t="s">
        <v>8</v>
      </c>
      <c r="B8" s="3" t="s">
        <v>2</v>
      </c>
      <c r="C8" s="3" t="s">
        <v>3</v>
      </c>
      <c r="D8" s="3" t="s">
        <v>3</v>
      </c>
      <c r="E8" s="12" t="s">
        <v>3</v>
      </c>
      <c r="H8" s="13">
        <f>SUM(H4:H7)</f>
        <v>5241.2</v>
      </c>
      <c r="I8" s="31">
        <f>SUM(I4:I7)</f>
        <v>45.227272727272727</v>
      </c>
    </row>
    <row r="9" spans="1:9" x14ac:dyDescent="0.25">
      <c r="C9" s="6" t="s">
        <v>4</v>
      </c>
      <c r="D9" s="6">
        <f>SUM(D4:D8)</f>
        <v>367</v>
      </c>
      <c r="E9" s="22">
        <f>SUM(E4:E8)</f>
        <v>2086</v>
      </c>
      <c r="F9" s="6"/>
    </row>
    <row r="10" spans="1:9" x14ac:dyDescent="0.25">
      <c r="C10" s="6"/>
      <c r="D10" s="6"/>
      <c r="E10" s="22"/>
      <c r="F10" s="6"/>
    </row>
    <row r="11" spans="1:9" s="16" customFormat="1" x14ac:dyDescent="0.25">
      <c r="A11" s="14" t="s">
        <v>23</v>
      </c>
      <c r="B11" s="18">
        <v>40911</v>
      </c>
      <c r="C11" s="18">
        <v>41007</v>
      </c>
      <c r="D11" s="17" t="s">
        <v>0</v>
      </c>
      <c r="E11" s="21" t="s">
        <v>1</v>
      </c>
      <c r="F11" s="15" t="s">
        <v>26</v>
      </c>
      <c r="G11" s="6"/>
    </row>
    <row r="12" spans="1:9" x14ac:dyDescent="0.25">
      <c r="A12" s="1" t="s">
        <v>5</v>
      </c>
      <c r="B12" s="4">
        <v>40911</v>
      </c>
      <c r="C12" s="4">
        <v>40915</v>
      </c>
      <c r="D12" s="3">
        <v>5</v>
      </c>
      <c r="E12" s="12">
        <f>D12*6</f>
        <v>30</v>
      </c>
      <c r="F12" s="7">
        <f>E12/E17</f>
        <v>9.9601593625498017E-2</v>
      </c>
    </row>
    <row r="13" spans="1:9" x14ac:dyDescent="0.25">
      <c r="A13" s="1" t="s">
        <v>6</v>
      </c>
      <c r="B13" s="4">
        <v>40918</v>
      </c>
      <c r="C13" s="4">
        <v>40932</v>
      </c>
      <c r="D13" s="3">
        <v>10</v>
      </c>
      <c r="E13" s="12">
        <f>D13*6</f>
        <v>60</v>
      </c>
      <c r="F13" s="7">
        <f>E13/E17</f>
        <v>0.19920318725099603</v>
      </c>
    </row>
    <row r="14" spans="1:9" x14ac:dyDescent="0.25">
      <c r="A14" s="1" t="s">
        <v>27</v>
      </c>
      <c r="B14" s="4">
        <v>40933</v>
      </c>
      <c r="C14" s="4">
        <v>41000</v>
      </c>
      <c r="D14" s="3">
        <v>39</v>
      </c>
      <c r="E14" s="12">
        <f>D14*6*0.45</f>
        <v>105.3</v>
      </c>
      <c r="F14" s="7">
        <f>E14/E17</f>
        <v>0.34960159362549803</v>
      </c>
    </row>
    <row r="15" spans="1:9" x14ac:dyDescent="0.25">
      <c r="A15" s="1" t="s">
        <v>14</v>
      </c>
      <c r="B15" s="4">
        <v>40933</v>
      </c>
      <c r="C15" s="4">
        <v>41000</v>
      </c>
      <c r="E15" s="12">
        <f>D14*6*0.35</f>
        <v>81.899999999999991</v>
      </c>
      <c r="F15" s="7">
        <f>E15/E17</f>
        <v>0.27191235059760954</v>
      </c>
    </row>
    <row r="16" spans="1:9" x14ac:dyDescent="0.25">
      <c r="A16" s="1" t="s">
        <v>8</v>
      </c>
      <c r="B16" s="4">
        <v>41003</v>
      </c>
      <c r="C16" s="4">
        <v>41007</v>
      </c>
      <c r="D16" s="3">
        <v>4</v>
      </c>
      <c r="E16" s="12">
        <f>D16*6</f>
        <v>24</v>
      </c>
      <c r="F16" s="7">
        <f>E16/E17</f>
        <v>7.9681274900398405E-2</v>
      </c>
    </row>
    <row r="17" spans="1:9" x14ac:dyDescent="0.25">
      <c r="C17" s="6" t="s">
        <v>4</v>
      </c>
      <c r="D17" s="6">
        <f>SUM(D12:D16)</f>
        <v>58</v>
      </c>
      <c r="E17" s="22">
        <f>SUM(E12:E16)</f>
        <v>301.2</v>
      </c>
      <c r="F17" s="7"/>
    </row>
    <row r="18" spans="1:9" x14ac:dyDescent="0.25">
      <c r="C18" s="6"/>
      <c r="D18" s="6"/>
      <c r="E18" s="22"/>
      <c r="F18" s="7"/>
      <c r="I18" s="19"/>
    </row>
    <row r="19" spans="1:9" s="16" customFormat="1" x14ac:dyDescent="0.25">
      <c r="A19" s="14" t="s">
        <v>24</v>
      </c>
      <c r="B19" s="18">
        <v>40796</v>
      </c>
      <c r="C19" s="18">
        <v>40905</v>
      </c>
      <c r="D19" s="17" t="s">
        <v>0</v>
      </c>
      <c r="E19" s="21" t="s">
        <v>1</v>
      </c>
      <c r="F19" s="15" t="s">
        <v>26</v>
      </c>
    </row>
    <row r="20" spans="1:9" x14ac:dyDescent="0.25">
      <c r="A20" s="1" t="s">
        <v>5</v>
      </c>
      <c r="B20" s="4">
        <v>40796</v>
      </c>
      <c r="C20" s="4">
        <v>40801</v>
      </c>
      <c r="D20" s="3">
        <v>5</v>
      </c>
      <c r="E20" s="12">
        <f>D20*6</f>
        <v>30</v>
      </c>
      <c r="F20" s="7">
        <f>E20/E25</f>
        <v>7.2463768115942032E-2</v>
      </c>
      <c r="G20" s="1"/>
    </row>
    <row r="21" spans="1:9" x14ac:dyDescent="0.25">
      <c r="A21" s="1" t="s">
        <v>6</v>
      </c>
      <c r="B21" s="4">
        <v>40802</v>
      </c>
      <c r="C21" s="4">
        <v>40810</v>
      </c>
      <c r="D21" s="3">
        <v>11</v>
      </c>
      <c r="E21" s="12">
        <f>D21*6</f>
        <v>66</v>
      </c>
      <c r="F21" s="7">
        <f>E21/E25</f>
        <v>0.15942028985507245</v>
      </c>
      <c r="G21" s="1"/>
    </row>
    <row r="22" spans="1:9" x14ac:dyDescent="0.25">
      <c r="A22" s="1" t="s">
        <v>27</v>
      </c>
      <c r="B22" s="4">
        <v>40813</v>
      </c>
      <c r="C22" s="4">
        <v>40900</v>
      </c>
      <c r="D22" s="3">
        <v>60</v>
      </c>
      <c r="E22" s="12">
        <f>D22*6*0.45</f>
        <v>162</v>
      </c>
      <c r="F22" s="7">
        <f>E22/E25</f>
        <v>0.39130434782608697</v>
      </c>
      <c r="G22" s="1"/>
    </row>
    <row r="23" spans="1:9" x14ac:dyDescent="0.25">
      <c r="A23" s="1" t="s">
        <v>14</v>
      </c>
      <c r="B23" s="4">
        <v>40813</v>
      </c>
      <c r="C23" s="4">
        <v>40900</v>
      </c>
      <c r="E23" s="12">
        <f>D22*6*0.35</f>
        <v>125.99999999999999</v>
      </c>
      <c r="F23" s="7">
        <f>E23/E25</f>
        <v>0.30434782608695649</v>
      </c>
      <c r="G23" s="1"/>
    </row>
    <row r="24" spans="1:9" x14ac:dyDescent="0.25">
      <c r="A24" s="1" t="s">
        <v>8</v>
      </c>
      <c r="B24" s="4">
        <v>40901</v>
      </c>
      <c r="C24" s="4">
        <v>40907</v>
      </c>
      <c r="D24" s="3">
        <v>5</v>
      </c>
      <c r="E24" s="12">
        <f>D24*6</f>
        <v>30</v>
      </c>
      <c r="F24" s="7">
        <f>E24/E25</f>
        <v>7.2463768115942032E-2</v>
      </c>
      <c r="G24" s="1"/>
    </row>
    <row r="25" spans="1:9" x14ac:dyDescent="0.25">
      <c r="B25" s="4"/>
      <c r="C25" s="4" t="s">
        <v>4</v>
      </c>
      <c r="D25" s="6">
        <f>SUM(D20:D24)</f>
        <v>81</v>
      </c>
      <c r="E25" s="22">
        <f>SUM(E20:E24)</f>
        <v>414</v>
      </c>
      <c r="F25" s="6"/>
      <c r="G25" s="1"/>
    </row>
    <row r="26" spans="1:9" x14ac:dyDescent="0.25">
      <c r="B26" s="4"/>
      <c r="C26" s="4"/>
      <c r="D26" s="6"/>
      <c r="E26" s="22"/>
      <c r="F26" s="6"/>
      <c r="G26" s="1"/>
    </row>
    <row r="27" spans="1:9" s="16" customFormat="1" x14ac:dyDescent="0.25">
      <c r="A27" s="14" t="s">
        <v>25</v>
      </c>
      <c r="B27" s="18">
        <v>40338</v>
      </c>
      <c r="C27" s="18">
        <v>40785</v>
      </c>
      <c r="D27" s="17" t="s">
        <v>0</v>
      </c>
      <c r="E27" s="21" t="s">
        <v>1</v>
      </c>
      <c r="F27" s="15" t="s">
        <v>26</v>
      </c>
      <c r="G27" s="6"/>
    </row>
    <row r="28" spans="1:9" x14ac:dyDescent="0.25">
      <c r="A28" s="1" t="s">
        <v>5</v>
      </c>
      <c r="B28" s="4" t="s">
        <v>2</v>
      </c>
      <c r="C28" s="4" t="s">
        <v>3</v>
      </c>
      <c r="D28" s="3" t="s">
        <v>3</v>
      </c>
      <c r="E28" s="12" t="s">
        <v>3</v>
      </c>
      <c r="F28" s="7" t="s">
        <v>3</v>
      </c>
    </row>
    <row r="29" spans="1:9" x14ac:dyDescent="0.25">
      <c r="A29" s="1" t="s">
        <v>6</v>
      </c>
      <c r="B29" s="4">
        <v>40338</v>
      </c>
      <c r="C29" s="4">
        <v>40376</v>
      </c>
      <c r="D29" s="3">
        <v>34</v>
      </c>
      <c r="E29" s="12">
        <f>D29*7</f>
        <v>238</v>
      </c>
      <c r="F29" s="7">
        <f>E29/E33</f>
        <v>9.7540983606557372E-2</v>
      </c>
    </row>
    <row r="30" spans="1:9" x14ac:dyDescent="0.25">
      <c r="A30" s="1" t="s">
        <v>27</v>
      </c>
      <c r="B30" s="4">
        <v>40379</v>
      </c>
      <c r="C30" s="4">
        <v>40760</v>
      </c>
      <c r="D30" s="3">
        <v>440</v>
      </c>
      <c r="E30" s="12">
        <f>D30*6*0.45</f>
        <v>1188</v>
      </c>
      <c r="F30" s="7">
        <f>E30/E33</f>
        <v>0.48688524590163934</v>
      </c>
    </row>
    <row r="31" spans="1:9" x14ac:dyDescent="0.25">
      <c r="A31" s="1" t="s">
        <v>14</v>
      </c>
      <c r="B31" s="4"/>
      <c r="C31" s="4"/>
      <c r="E31" s="12">
        <f>D30*6*0.35</f>
        <v>923.99999999999989</v>
      </c>
      <c r="F31" s="7">
        <f>E31/E33</f>
        <v>0.37868852459016389</v>
      </c>
    </row>
    <row r="32" spans="1:9" x14ac:dyDescent="0.25">
      <c r="A32" s="1" t="s">
        <v>8</v>
      </c>
      <c r="B32" s="4">
        <v>40764</v>
      </c>
      <c r="C32" s="4">
        <v>40785</v>
      </c>
      <c r="D32" s="3">
        <v>15</v>
      </c>
      <c r="E32" s="12">
        <f>D32*6</f>
        <v>90</v>
      </c>
      <c r="F32" s="7">
        <f>E32/E33</f>
        <v>3.6885245901639344E-2</v>
      </c>
    </row>
    <row r="33" spans="2:7" x14ac:dyDescent="0.25">
      <c r="C33" s="6" t="s">
        <v>4</v>
      </c>
      <c r="D33" s="6">
        <f>SUM(D28:D32)</f>
        <v>489</v>
      </c>
      <c r="E33" s="22">
        <f>SUM(E28:E32)</f>
        <v>2440</v>
      </c>
      <c r="F33" s="6"/>
    </row>
    <row r="34" spans="2:7" x14ac:dyDescent="0.25">
      <c r="C34" s="6"/>
      <c r="D34" s="6"/>
      <c r="E34" s="22"/>
      <c r="F34" s="6"/>
    </row>
    <row r="35" spans="2:7" s="2" customFormat="1" x14ac:dyDescent="0.25">
      <c r="B35" s="5"/>
      <c r="C35" s="5"/>
      <c r="D35" s="5"/>
      <c r="E35" s="5"/>
      <c r="F35" s="5"/>
      <c r="G35" s="5"/>
    </row>
  </sheetData>
  <mergeCells count="1">
    <mergeCell ref="A2:F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6" sqref="B6"/>
    </sheetView>
  </sheetViews>
  <sheetFormatPr defaultRowHeight="15" x14ac:dyDescent="0.25"/>
  <cols>
    <col min="1" max="1" width="17.28515625" style="8" customWidth="1"/>
    <col min="2" max="2" width="125.85546875" style="8" customWidth="1"/>
    <col min="3" max="3" width="9.140625" style="8" customWidth="1"/>
    <col min="4" max="6" width="9.140625" style="8"/>
    <col min="7" max="7" width="9.140625" style="8" customWidth="1"/>
    <col min="8" max="16384" width="9.140625" style="8"/>
  </cols>
  <sheetData>
    <row r="1" spans="1:2" ht="180" x14ac:dyDescent="0.25">
      <c r="B1" s="24" t="s">
        <v>28</v>
      </c>
    </row>
    <row r="2" spans="1:2" x14ac:dyDescent="0.25">
      <c r="A2" s="10" t="s">
        <v>16</v>
      </c>
      <c r="B2" s="10" t="s">
        <v>17</v>
      </c>
    </row>
    <row r="3" spans="1:2" ht="75" x14ac:dyDescent="0.25">
      <c r="A3" s="11" t="s">
        <v>18</v>
      </c>
      <c r="B3" s="11" t="s">
        <v>15</v>
      </c>
    </row>
    <row r="4" spans="1:2" x14ac:dyDescent="0.25">
      <c r="A4" s="11" t="s">
        <v>19</v>
      </c>
      <c r="B4" s="11" t="s">
        <v>31</v>
      </c>
    </row>
    <row r="5" spans="1:2" x14ac:dyDescent="0.25">
      <c r="A5" s="11" t="s">
        <v>20</v>
      </c>
      <c r="B5" s="11" t="s">
        <v>31</v>
      </c>
    </row>
    <row r="6" spans="1:2" x14ac:dyDescent="0.25">
      <c r="A6" s="11" t="s">
        <v>21</v>
      </c>
      <c r="B6" s="11" t="s">
        <v>31</v>
      </c>
    </row>
    <row r="7" spans="1:2" x14ac:dyDescent="0.25">
      <c r="A7" s="11"/>
      <c r="B7"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F3" sqref="F3"/>
    </sheetView>
  </sheetViews>
  <sheetFormatPr defaultRowHeight="15" x14ac:dyDescent="0.25"/>
  <cols>
    <col min="1" max="1" width="16.85546875" style="8" customWidth="1"/>
    <col min="2" max="2" width="78.85546875" style="8" customWidth="1"/>
    <col min="3" max="16384" width="9.140625" style="8"/>
  </cols>
  <sheetData>
    <row r="1" spans="1:2" x14ac:dyDescent="0.25">
      <c r="B1" s="9" t="s">
        <v>30</v>
      </c>
    </row>
    <row r="2" spans="1:2" ht="67.5" customHeight="1" x14ac:dyDescent="0.25">
      <c r="A2" s="8" t="s">
        <v>5</v>
      </c>
      <c r="B2" s="28" t="s">
        <v>9</v>
      </c>
    </row>
    <row r="3" spans="1:2" ht="94.5" customHeight="1" x14ac:dyDescent="0.25">
      <c r="A3" s="8" t="s">
        <v>6</v>
      </c>
      <c r="B3" s="28" t="s">
        <v>10</v>
      </c>
    </row>
    <row r="4" spans="1:2" ht="84" customHeight="1" x14ac:dyDescent="0.25">
      <c r="A4" s="8" t="s">
        <v>7</v>
      </c>
      <c r="B4" s="28" t="s">
        <v>11</v>
      </c>
    </row>
    <row r="5" spans="1:2" ht="95.25" customHeight="1" x14ac:dyDescent="0.25">
      <c r="A5" s="8" t="s">
        <v>14</v>
      </c>
      <c r="B5" s="28" t="s">
        <v>12</v>
      </c>
    </row>
    <row r="6" spans="1:2" ht="90" x14ac:dyDescent="0.25">
      <c r="A6" s="8" t="s">
        <v>8</v>
      </c>
      <c r="B6" s="28"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duration</vt:lpstr>
      <vt:lpstr>Project description</vt:lpstr>
      <vt:lpstr>Work in PG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2013-11-26T19:08:09Z</dcterms:modified>
</cp:coreProperties>
</file>